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66906F7E-C6DC-4421-9385-6F90E6389C5C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Document_CH78" sheetId="1" r:id="rId1"/>
    <sheet name="Apresentados - Por Função" sheetId="2" r:id="rId2"/>
    <sheet name="Apresentados - Por Programa" sheetId="3" r:id="rId3"/>
    <sheet name="Apresentados - Por ação" sheetId="4" r:id="rId4"/>
    <sheet name="Apresentados - Por GrupoDespesa" sheetId="5" r:id="rId5"/>
    <sheet name="Apresentados - Por Fonte" sheetId="6" r:id="rId6"/>
  </sheets>
  <calcPr calcId="191029"/>
</workbook>
</file>

<file path=xl/calcChain.xml><?xml version="1.0" encoding="utf-8"?>
<calcChain xmlns="http://schemas.openxmlformats.org/spreadsheetml/2006/main">
  <c r="G8" i="6" l="1"/>
  <c r="G9" i="6"/>
  <c r="G10" i="6"/>
  <c r="G11" i="6"/>
  <c r="G12" i="6"/>
  <c r="G13" i="6"/>
  <c r="F8" i="6"/>
  <c r="F9" i="6"/>
  <c r="F10" i="6"/>
  <c r="F11" i="6"/>
  <c r="F12" i="6"/>
  <c r="F13" i="6"/>
  <c r="E8" i="6"/>
  <c r="E9" i="6"/>
  <c r="E10" i="6"/>
  <c r="E11" i="6"/>
  <c r="E12" i="6"/>
  <c r="E13" i="6"/>
  <c r="D8" i="6"/>
  <c r="D9" i="6"/>
  <c r="D10" i="6"/>
  <c r="D11" i="6"/>
  <c r="D12" i="6"/>
  <c r="D13" i="6"/>
  <c r="C8" i="6"/>
  <c r="C9" i="6"/>
  <c r="C10" i="6"/>
  <c r="C11" i="6"/>
  <c r="C12" i="6"/>
  <c r="C13" i="6"/>
  <c r="B8" i="6"/>
  <c r="B9" i="6"/>
  <c r="B10" i="6"/>
  <c r="B11" i="6"/>
  <c r="B12" i="6"/>
  <c r="B13" i="6"/>
  <c r="G7" i="6"/>
  <c r="F7" i="6"/>
  <c r="E7" i="6"/>
  <c r="D7" i="6"/>
  <c r="C7" i="6"/>
  <c r="B7" i="6"/>
  <c r="A3" i="6"/>
  <c r="G8" i="5"/>
  <c r="G9" i="5"/>
  <c r="F8" i="5"/>
  <c r="F9" i="5"/>
  <c r="E8" i="5"/>
  <c r="E9" i="5"/>
  <c r="D8" i="5"/>
  <c r="D9" i="5"/>
  <c r="C8" i="5"/>
  <c r="C9" i="5"/>
  <c r="B8" i="5"/>
  <c r="B9" i="5"/>
  <c r="G7" i="5"/>
  <c r="F7" i="5"/>
  <c r="F10" i="5" s="1"/>
  <c r="E7" i="5"/>
  <c r="E10" i="5" s="1"/>
  <c r="D7" i="5"/>
  <c r="D10" i="5" s="1"/>
  <c r="C7" i="5"/>
  <c r="B7" i="5"/>
  <c r="A3" i="5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7" i="4"/>
  <c r="F7" i="4"/>
  <c r="E7" i="4"/>
  <c r="D7" i="4"/>
  <c r="C7" i="4"/>
  <c r="B7" i="4"/>
  <c r="A3" i="4"/>
  <c r="G8" i="3"/>
  <c r="G9" i="3"/>
  <c r="G10" i="3"/>
  <c r="G11" i="3"/>
  <c r="F8" i="3"/>
  <c r="F9" i="3"/>
  <c r="F10" i="3"/>
  <c r="F11" i="3"/>
  <c r="E8" i="3"/>
  <c r="E9" i="3"/>
  <c r="E10" i="3"/>
  <c r="E11" i="3"/>
  <c r="D8" i="3"/>
  <c r="D9" i="3"/>
  <c r="D10" i="3"/>
  <c r="D11" i="3"/>
  <c r="C8" i="3"/>
  <c r="C9" i="3"/>
  <c r="C10" i="3"/>
  <c r="C11" i="3"/>
  <c r="G7" i="3"/>
  <c r="F7" i="3"/>
  <c r="E7" i="3"/>
  <c r="D7" i="3"/>
  <c r="C7" i="3"/>
  <c r="B8" i="3"/>
  <c r="B9" i="3"/>
  <c r="B10" i="3"/>
  <c r="B11" i="3"/>
  <c r="B7" i="3"/>
  <c r="A3" i="3"/>
  <c r="G8" i="2"/>
  <c r="G9" i="2"/>
  <c r="F8" i="2"/>
  <c r="F9" i="2"/>
  <c r="E8" i="2"/>
  <c r="E9" i="2"/>
  <c r="D8" i="2"/>
  <c r="D9" i="2"/>
  <c r="C8" i="2"/>
  <c r="C9" i="2"/>
  <c r="B8" i="2"/>
  <c r="B9" i="2"/>
  <c r="G7" i="2"/>
  <c r="F7" i="2"/>
  <c r="E7" i="2"/>
  <c r="D7" i="2"/>
  <c r="C7" i="2"/>
  <c r="B7" i="2"/>
  <c r="G14" i="6" l="1"/>
  <c r="F14" i="6"/>
  <c r="E14" i="6"/>
  <c r="D14" i="6"/>
  <c r="C14" i="6"/>
  <c r="B14" i="6"/>
  <c r="G10" i="5"/>
  <c r="C10" i="5"/>
  <c r="B10" i="5"/>
  <c r="B24" i="4"/>
  <c r="C24" i="4"/>
  <c r="D24" i="4"/>
  <c r="E24" i="4"/>
  <c r="F24" i="4"/>
  <c r="G24" i="4"/>
  <c r="G12" i="3"/>
  <c r="F12" i="3"/>
  <c r="E12" i="3"/>
  <c r="D12" i="3"/>
  <c r="C12" i="3"/>
  <c r="B12" i="3"/>
  <c r="G10" i="2"/>
  <c r="C10" i="2"/>
  <c r="D10" i="2"/>
  <c r="B10" i="2"/>
  <c r="F10" i="2" l="1"/>
  <c r="E10" i="2"/>
</calcChain>
</file>

<file path=xl/sharedStrings.xml><?xml version="1.0" encoding="utf-8"?>
<sst xmlns="http://schemas.openxmlformats.org/spreadsheetml/2006/main" count="233" uniqueCount="67">
  <si>
    <t>Ano</t>
  </si>
  <si>
    <t>Função</t>
  </si>
  <si>
    <t>Unidade Orçamentária</t>
  </si>
  <si>
    <t>Programa</t>
  </si>
  <si>
    <t>Ação</t>
  </si>
  <si>
    <t>Grupo de Despesa</t>
  </si>
  <si>
    <t>Fonte</t>
  </si>
  <si>
    <t>Projeto de Lei</t>
  </si>
  <si>
    <t>Dotação Inicial</t>
  </si>
  <si>
    <t>Dotação Atual</t>
  </si>
  <si>
    <t>Empenhado</t>
  </si>
  <si>
    <t>Liquidado</t>
  </si>
  <si>
    <t>Pago</t>
  </si>
  <si>
    <t>Total</t>
  </si>
  <si>
    <t>09 - Previdência Social</t>
  </si>
  <si>
    <t>26237 - Universidade Federal de Juiz de Fora</t>
  </si>
  <si>
    <t>0032 - Programa de Gestão e Manutenção do Poder Executivo</t>
  </si>
  <si>
    <t>0181 - Aposentadorias e Pensões Civis da União</t>
  </si>
  <si>
    <t>1 - Pessoal e Encargos Sociais</t>
  </si>
  <si>
    <t>1056 - Benefícios do Regime Próprio de Previdência Social da União</t>
  </si>
  <si>
    <t>12 - Educação</t>
  </si>
  <si>
    <t>09HB - Contribuição da União, de suas Autarquias e Fundações para o Custeio do Regime de Previdência dos Servidores Públicos Federais</t>
  </si>
  <si>
    <t>1000 - Recursos Livres da União</t>
  </si>
  <si>
    <t>20TP - Ativos Civis da União</t>
  </si>
  <si>
    <t>212B - Benefícios Obrigatórios aos Servidores Civis, Empregados, Militares e seus Dependentes</t>
  </si>
  <si>
    <t>3 - Outras Despesas Correntes</t>
  </si>
  <si>
    <t>2004 - Assistência Médica e Odontológica aos Servidores Civis, Empregados, Militares e seus Dependentes</t>
  </si>
  <si>
    <t>4572 - Capacitação de Servidores Públicos Federais em Processo de Qualificação e Requalificação</t>
  </si>
  <si>
    <t>5111 - Educação Básica Democrática, com qualidade e equidade</t>
  </si>
  <si>
    <t>20RI - Funcionamento das Instituições Federais de Educação Básica</t>
  </si>
  <si>
    <t>5113 - Educação Superior: Qualidade, Democracia, Equidade e Sustentabilidade</t>
  </si>
  <si>
    <t>15R3 - Apoio à Consolidação, Reestruturação e Modernização das Instituições Federais de Ensino Superior</t>
  </si>
  <si>
    <t>4 - Investimentos</t>
  </si>
  <si>
    <t>1050 - Recursos Próprios Livres da UO</t>
  </si>
  <si>
    <t>20GK - Fomento às Ações de Graduação, Pós-Graduação, Ensino, Pesquisa e Extensão</t>
  </si>
  <si>
    <t>20RK - Funcionamento de Instituições Federais de Ensino Superior</t>
  </si>
  <si>
    <t>21D7 - Apoio à Educação a Distância</t>
  </si>
  <si>
    <t>21GS - Internacionalização da Educação Superior</t>
  </si>
  <si>
    <t>4002 - Assistência ao Estudante de Ensino Superior</t>
  </si>
  <si>
    <t>8282 - Reestruturação e Modernização das Instituições Federais de Ensino Superior</t>
  </si>
  <si>
    <t>28 - Encargos Especiais</t>
  </si>
  <si>
    <t>0909 - Operações Especiais: Outros Encargos Especiais</t>
  </si>
  <si>
    <t>00S6 - Benefício Especial - Lei nº 12.618, de 2012</t>
  </si>
  <si>
    <t>0910 - Operações Especiais: Gestão da Participação em Organismos e Entidades Nacionais e Internacionais</t>
  </si>
  <si>
    <t>00PW - Contribuições Regulares a Entidades ou Organismos Nacionais sem Exigência de Programação Específica</t>
  </si>
  <si>
    <t>00UU - Contribuições Regulares a Organismos Internacionais de Direito Privado sem Exigência de Programação Específica</t>
  </si>
  <si>
    <t>Status da Seleção:</t>
  </si>
  <si>
    <t>Ano: 2026</t>
  </si>
  <si>
    <t>Unidade Orçamentária: 26237 - Universidade Federal de Juiz de Fora</t>
  </si>
  <si>
    <t>Função: 09 - Previdência Social, 12 - Educação, 28 - Encargos Especiais</t>
  </si>
  <si>
    <t>Programa: 0032 - Programa de Gestão e Manutenção do Poder Executivo, 0909 - Operações Especiais: Outros Encargos Especiais, 0910 - Operações Especiais: Gestão da Participação em Organismos e Entidades Nacionais e Internacionais, 5111 - Educação Básica Democrática, com qualidade e equidade, 5113 - Educação Superior: Qualidade, Democracia, Equidade e Sustentabilidade</t>
  </si>
  <si>
    <t>Ação: 00PW - Contribuições Regulares a Entidades ou Organismos Nacionais sem Exigência de Programação Específica, 00S6 - Benefício Especial - Lei nº 12.618, de 2012, 00UU - Contribuições Regulares a Organismos Internacionais de Direito Privado sem Exigência de Programação Específica, 09HB - Contribuição da União, de suas Autarquias e Fundações para o Custeio do Regime de Previdência dos Servidores Públicos Federais, 15R3 - Apoio à Consolidação, Reestruturação e Modernização das Instituições Federais de Ensino Superior, 20GK - Fomento às Ações de Graduação, Pós-Graduação, Ensino, Pesquisa e Extensão, 20RI - Funcionamento das Instituições Federais de Educação Básica, 20RK - Funcionamento de Instituições Federais de Ensino Superior, 20TP - Ativos Civis da União, 21D7 - Apoio à Educação a Distância, 21GS - Internacionalização da Educação Superior, 0181 - Aposentadorias e Pensões Civis da União, 212B - Benefícios Obrigatórios aos Servidores Civis, Empregados, Militares e seus Dependentes, 2004 - Assistência Médica e Odontológica aos Servidores Civis, Empregados, Militares e seus Dependentes, 4002 - Assistência ao Estudante de Ensino Superior, 4572 - Capacitação de Servidores Públicos Federais em Processo de Qualificação e Requalificação, 8282 - Reestruturação e Modernização das Instituições Federais de Ensino Superior</t>
  </si>
  <si>
    <t>Grupo de Despesa: 1 - Pessoal e Encargos Sociais, 3 - Outras Despesas Correntes, 4 - Investimentos</t>
  </si>
  <si>
    <t>Fonte: 1000 - Recursos Livres da União, 1050 - Recursos Próprios Livres da UO, 1056 - Benefícios do Regime Próprio de Previdência Social da União, 1001 - Recursos Livres da Seguridade Social</t>
  </si>
  <si>
    <t>Universidade Federal de Juiz de Fora</t>
  </si>
  <si>
    <t>Por Função</t>
  </si>
  <si>
    <t>Ano 2026</t>
  </si>
  <si>
    <t>Dados SIOP extraídos em 05/05/2026</t>
  </si>
  <si>
    <t>Por Programa</t>
  </si>
  <si>
    <t>Por ação</t>
  </si>
  <si>
    <t>Por Grupo de Despesa</t>
  </si>
  <si>
    <t>Por Fonte</t>
  </si>
  <si>
    <t>1001 - Recursos Livres da Seguridade Social</t>
  </si>
  <si>
    <t>3008 - Educação Pública, com Prioridade para a Educação Básica</t>
  </si>
  <si>
    <t>3050 - Recursos Próprios Livres da UO</t>
  </si>
  <si>
    <t>3051 - Recursos Próprios da UO para Aplicação Exclusiva em Despesas de Capital</t>
  </si>
  <si>
    <t>Ano 202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</si>
</sst>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9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1E0B5"/>
        <bgColor indexed="64"/>
      </patternFill>
    </fill>
    <fill>
      <patternFill patternType="solid">
        <fgColor rgb="FFE7EF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rgb="FFBBD192"/>
      </left>
      <right style="thin">
        <color rgb="FFBBD192"/>
      </right>
      <top style="medium">
        <color rgb="FF000000"/>
      </top>
      <bottom style="thin">
        <color rgb="FFBBD192"/>
      </bottom>
      <diagonal/>
    </border>
    <border>
      <left style="thin">
        <color rgb="FFBBD192"/>
      </left>
      <right style="medium">
        <color rgb="FF000000"/>
      </right>
      <top style="medium">
        <color rgb="FF000000"/>
      </top>
      <bottom style="thin">
        <color rgb="FFBBD192"/>
      </bottom>
      <diagonal/>
    </border>
    <border>
      <left style="thin">
        <color rgb="FFBBD192"/>
      </left>
      <right style="thin">
        <color rgb="FFBBD192"/>
      </right>
      <top style="thin">
        <color rgb="FFBBD192"/>
      </top>
      <bottom style="thin">
        <color rgb="FFBBD192"/>
      </bottom>
      <diagonal/>
    </border>
    <border>
      <left style="thin">
        <color rgb="FFBBD192"/>
      </left>
      <right/>
      <top style="medium">
        <color rgb="FFBBD192"/>
      </top>
      <bottom style="medium">
        <color rgb="FFBBD192"/>
      </bottom>
      <diagonal/>
    </border>
    <border>
      <left/>
      <right/>
      <top style="medium">
        <color rgb="FFBBD192"/>
      </top>
      <bottom style="medium">
        <color rgb="FFBBD192"/>
      </bottom>
      <diagonal/>
    </border>
    <border>
      <left/>
      <right style="thin">
        <color rgb="FFBBD192"/>
      </right>
      <top style="medium">
        <color rgb="FFBBD192"/>
      </top>
      <bottom style="medium">
        <color rgb="FFBBD192"/>
      </bottom>
      <diagonal/>
    </border>
    <border>
      <left style="thin">
        <color rgb="FFBBD192"/>
      </left>
      <right style="thin">
        <color rgb="FFBBD192"/>
      </right>
      <top style="medium">
        <color rgb="FFBBD192"/>
      </top>
      <bottom style="medium">
        <color rgb="FFBBD192"/>
      </bottom>
      <diagonal/>
    </border>
    <border>
      <left/>
      <right/>
      <top/>
      <bottom/>
      <diagonal/>
    </border>
    <border>
      <left style="medium">
        <color indexed="64"/>
      </left>
      <right style="thin">
        <color rgb="FFBBD192"/>
      </right>
      <top style="medium">
        <color indexed="64"/>
      </top>
      <bottom style="thin">
        <color rgb="FFBBD192"/>
      </bottom>
      <diagonal/>
    </border>
    <border>
      <left style="thin">
        <color rgb="FFBBD192"/>
      </left>
      <right style="thin">
        <color rgb="FFBBD192"/>
      </right>
      <top style="medium">
        <color indexed="64"/>
      </top>
      <bottom style="thin">
        <color rgb="FFBBD192"/>
      </bottom>
      <diagonal/>
    </border>
    <border>
      <left style="thin">
        <color rgb="FFBBD192"/>
      </left>
      <right style="medium">
        <color indexed="64"/>
      </right>
      <top style="medium">
        <color indexed="64"/>
      </top>
      <bottom style="thin">
        <color rgb="FFBBD192"/>
      </bottom>
      <diagonal/>
    </border>
    <border>
      <left style="medium">
        <color indexed="64"/>
      </left>
      <right style="thin">
        <color rgb="FFBBD192"/>
      </right>
      <top style="thin">
        <color rgb="FFBBD192"/>
      </top>
      <bottom style="thin">
        <color rgb="FFBBD192"/>
      </bottom>
      <diagonal/>
    </border>
    <border>
      <left style="thin">
        <color rgb="FFBBD192"/>
      </left>
      <right style="medium">
        <color indexed="64"/>
      </right>
      <top style="thin">
        <color rgb="FFBBD192"/>
      </top>
      <bottom style="thin">
        <color rgb="FFBBD192"/>
      </bottom>
      <diagonal/>
    </border>
    <border>
      <left style="medium">
        <color indexed="64"/>
      </left>
      <right style="thin">
        <color rgb="FFBBD192"/>
      </right>
      <top style="thin">
        <color rgb="FFBBD192"/>
      </top>
      <bottom style="medium">
        <color indexed="64"/>
      </bottom>
      <diagonal/>
    </border>
    <border>
      <left style="thin">
        <color rgb="FFBBD192"/>
      </left>
      <right style="thin">
        <color rgb="FFBBD192"/>
      </right>
      <top style="thin">
        <color rgb="FFBBD192"/>
      </top>
      <bottom style="medium">
        <color indexed="64"/>
      </bottom>
      <diagonal/>
    </border>
    <border>
      <left style="thin">
        <color rgb="FFBBD192"/>
      </left>
      <right style="medium">
        <color indexed="64"/>
      </right>
      <top style="thin">
        <color rgb="FFBBD192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BBD192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3" fontId="1" fillId="2" borderId="7" xfId="0" applyNumberFormat="1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left" vertical="center"/>
    </xf>
    <xf numFmtId="3" fontId="2" fillId="3" borderId="3" xfId="0" applyNumberFormat="1" applyFont="1" applyFill="1" applyBorder="1" applyAlignment="1">
      <alignment horizontal="right" vertical="center"/>
    </xf>
    <xf numFmtId="0" fontId="3" fillId="4" borderId="8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5" fillId="5" borderId="0" xfId="0" applyFont="1" applyFill="1"/>
    <xf numFmtId="4" fontId="5" fillId="5" borderId="0" xfId="0" applyNumberFormat="1" applyFont="1" applyFill="1" applyAlignment="1">
      <alignment horizontal="right"/>
    </xf>
    <xf numFmtId="0" fontId="7" fillId="5" borderId="9" xfId="0" applyFont="1" applyFill="1" applyBorder="1" applyAlignment="1">
      <alignment horizontal="center" vertical="center"/>
    </xf>
    <xf numFmtId="4" fontId="7" fillId="5" borderId="10" xfId="0" applyNumberFormat="1" applyFont="1" applyFill="1" applyBorder="1" applyAlignment="1">
      <alignment horizontal="center" vertical="center"/>
    </xf>
    <xf numFmtId="4" fontId="7" fillId="5" borderId="11" xfId="0" applyNumberFormat="1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left" vertical="center"/>
    </xf>
    <xf numFmtId="4" fontId="3" fillId="5" borderId="3" xfId="0" applyNumberFormat="1" applyFont="1" applyFill="1" applyBorder="1" applyAlignment="1">
      <alignment horizontal="right" vertical="center"/>
    </xf>
    <xf numFmtId="4" fontId="3" fillId="5" borderId="13" xfId="0" applyNumberFormat="1" applyFont="1" applyFill="1" applyBorder="1" applyAlignment="1">
      <alignment horizontal="right" vertical="center"/>
    </xf>
    <xf numFmtId="0" fontId="3" fillId="5" borderId="12" xfId="0" applyFont="1" applyFill="1" applyBorder="1" applyAlignment="1">
      <alignment vertical="center"/>
    </xf>
    <xf numFmtId="0" fontId="7" fillId="5" borderId="14" xfId="0" applyFont="1" applyFill="1" applyBorder="1" applyAlignment="1">
      <alignment horizontal="center" vertical="center"/>
    </xf>
    <xf numFmtId="4" fontId="7" fillId="5" borderId="15" xfId="0" applyNumberFormat="1" applyFont="1" applyFill="1" applyBorder="1" applyAlignment="1">
      <alignment horizontal="right" vertical="center"/>
    </xf>
    <xf numFmtId="4" fontId="7" fillId="5" borderId="16" xfId="0" applyNumberFormat="1" applyFont="1" applyFill="1" applyBorder="1" applyAlignment="1">
      <alignment horizontal="right" vertical="center"/>
    </xf>
    <xf numFmtId="0" fontId="7" fillId="5" borderId="9" xfId="0" applyFont="1" applyFill="1" applyBorder="1" applyAlignment="1">
      <alignment horizontal="center"/>
    </xf>
    <xf numFmtId="4" fontId="7" fillId="5" borderId="10" xfId="0" applyNumberFormat="1" applyFont="1" applyFill="1" applyBorder="1" applyAlignment="1">
      <alignment horizontal="center"/>
    </xf>
    <xf numFmtId="4" fontId="7" fillId="5" borderId="11" xfId="0" applyNumberFormat="1" applyFont="1" applyFill="1" applyBorder="1" applyAlignment="1">
      <alignment horizontal="center"/>
    </xf>
    <xf numFmtId="0" fontId="7" fillId="5" borderId="18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0" fontId="0" fillId="5" borderId="0" xfId="0" applyFill="1"/>
    <xf numFmtId="0" fontId="3" fillId="5" borderId="8" xfId="0" applyFont="1" applyFill="1" applyBorder="1" applyAlignment="1">
      <alignment horizontal="left" vertical="top"/>
    </xf>
    <xf numFmtId="0" fontId="7" fillId="5" borderId="14" xfId="0" applyFont="1" applyFill="1" applyBorder="1" applyAlignment="1">
      <alignment horizontal="left" vertical="center"/>
    </xf>
    <xf numFmtId="0" fontId="6" fillId="5" borderId="8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"/>
  <sheetViews>
    <sheetView showGridLines="0" tabSelected="1" workbookViewId="0">
      <selection activeCell="I3" sqref="I3"/>
    </sheetView>
  </sheetViews>
  <sheetFormatPr defaultRowHeight="15" x14ac:dyDescent="0.25"/>
  <cols>
    <col min="1" max="1" width="7" customWidth="1"/>
    <col min="2" max="2" width="17.28515625" bestFit="1" customWidth="1"/>
    <col min="3" max="3" width="32.7109375" bestFit="1" customWidth="1"/>
    <col min="4" max="4" width="44.7109375" style="14" customWidth="1"/>
    <col min="5" max="5" width="56.28515625" style="14" customWidth="1"/>
    <col min="6" max="6" width="22.7109375" bestFit="1" customWidth="1"/>
    <col min="7" max="7" width="26.42578125" style="14" customWidth="1"/>
    <col min="8" max="8" width="18.140625" customWidth="1"/>
    <col min="9" max="9" width="19" customWidth="1"/>
    <col min="10" max="10" width="17" customWidth="1"/>
    <col min="11" max="11" width="18" customWidth="1"/>
    <col min="12" max="12" width="17.5703125" customWidth="1"/>
    <col min="13" max="13" width="19.7109375" customWidth="1"/>
  </cols>
  <sheetData>
    <row r="1" spans="1:13" s="9" customFormat="1" ht="42" customHeight="1" x14ac:dyDescent="0.25">
      <c r="A1" s="7" t="s">
        <v>0</v>
      </c>
      <c r="B1" s="7" t="s">
        <v>1</v>
      </c>
      <c r="C1" s="7" t="s">
        <v>2</v>
      </c>
      <c r="D1" s="15" t="s">
        <v>3</v>
      </c>
      <c r="E1" s="15" t="s">
        <v>4</v>
      </c>
      <c r="F1" s="7" t="s">
        <v>5</v>
      </c>
      <c r="G1" s="10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</row>
    <row r="2" spans="1:13" ht="42" customHeight="1" x14ac:dyDescent="0.25">
      <c r="A2" s="1" t="s">
        <v>13</v>
      </c>
      <c r="B2" s="2"/>
      <c r="C2" s="2"/>
      <c r="D2" s="16"/>
      <c r="E2" s="16"/>
      <c r="F2" s="2"/>
      <c r="G2" s="11"/>
      <c r="H2" s="3">
        <v>1517009657</v>
      </c>
      <c r="I2" s="3">
        <v>1508008226</v>
      </c>
      <c r="J2" s="3">
        <v>1522310643</v>
      </c>
      <c r="K2" s="3">
        <v>1167282982.3</v>
      </c>
      <c r="L2" s="3">
        <v>374363024.59000021</v>
      </c>
      <c r="M2" s="3">
        <v>309829815.04000008</v>
      </c>
    </row>
    <row r="3" spans="1:13" ht="42" customHeight="1" x14ac:dyDescent="0.25">
      <c r="A3" s="4">
        <v>2026</v>
      </c>
      <c r="B3" s="4" t="s">
        <v>14</v>
      </c>
      <c r="C3" s="4" t="s">
        <v>15</v>
      </c>
      <c r="D3" s="12" t="s">
        <v>16</v>
      </c>
      <c r="E3" s="12" t="s">
        <v>17</v>
      </c>
      <c r="F3" s="4" t="s">
        <v>18</v>
      </c>
      <c r="G3" s="12" t="s">
        <v>19</v>
      </c>
      <c r="H3" s="5">
        <v>312871445</v>
      </c>
      <c r="I3" s="5">
        <v>312871445</v>
      </c>
      <c r="J3" s="5">
        <v>312871445</v>
      </c>
      <c r="K3" s="5">
        <v>312871445</v>
      </c>
      <c r="L3" s="5">
        <v>95342952.640000015</v>
      </c>
      <c r="M3" s="5">
        <v>74727110.689999998</v>
      </c>
    </row>
    <row r="4" spans="1:13" ht="42" customHeight="1" x14ac:dyDescent="0.25">
      <c r="A4" s="4">
        <v>2026</v>
      </c>
      <c r="B4" s="4" t="s">
        <v>20</v>
      </c>
      <c r="C4" s="4" t="s">
        <v>15</v>
      </c>
      <c r="D4" s="12" t="s">
        <v>16</v>
      </c>
      <c r="E4" s="12" t="s">
        <v>21</v>
      </c>
      <c r="F4" s="4" t="s">
        <v>18</v>
      </c>
      <c r="G4" s="12" t="s">
        <v>22</v>
      </c>
      <c r="H4" s="5">
        <v>121199040</v>
      </c>
      <c r="I4" s="5">
        <v>121199040</v>
      </c>
      <c r="J4" s="5">
        <v>121199040</v>
      </c>
      <c r="K4" s="5">
        <v>121199040</v>
      </c>
      <c r="L4" s="5">
        <v>36100047.409999996</v>
      </c>
      <c r="M4" s="5">
        <v>36100047.409999996</v>
      </c>
    </row>
    <row r="5" spans="1:13" ht="42" customHeight="1" x14ac:dyDescent="0.25">
      <c r="A5" s="4">
        <v>2026</v>
      </c>
      <c r="B5" s="4" t="s">
        <v>20</v>
      </c>
      <c r="C5" s="4" t="s">
        <v>15</v>
      </c>
      <c r="D5" s="12" t="s">
        <v>16</v>
      </c>
      <c r="E5" s="12" t="s">
        <v>23</v>
      </c>
      <c r="F5" s="4" t="s">
        <v>18</v>
      </c>
      <c r="G5" s="12" t="s">
        <v>22</v>
      </c>
      <c r="H5" s="5">
        <v>629181977</v>
      </c>
      <c r="I5" s="5">
        <v>629181977</v>
      </c>
      <c r="J5" s="5">
        <v>629181977</v>
      </c>
      <c r="K5" s="5">
        <v>629181977.00000012</v>
      </c>
      <c r="L5" s="5">
        <v>190553484.02000001</v>
      </c>
      <c r="M5" s="5">
        <v>155725328.86000001</v>
      </c>
    </row>
    <row r="6" spans="1:13" ht="42" customHeight="1" x14ac:dyDescent="0.25">
      <c r="A6" s="4">
        <v>2026</v>
      </c>
      <c r="B6" s="4" t="s">
        <v>20</v>
      </c>
      <c r="C6" s="4" t="s">
        <v>15</v>
      </c>
      <c r="D6" s="12" t="s">
        <v>16</v>
      </c>
      <c r="E6" s="12" t="s">
        <v>24</v>
      </c>
      <c r="F6" s="4" t="s">
        <v>25</v>
      </c>
      <c r="G6" s="12" t="s">
        <v>22</v>
      </c>
      <c r="H6" s="5">
        <v>40442711</v>
      </c>
      <c r="I6" s="5">
        <v>40442711</v>
      </c>
      <c r="J6" s="5">
        <v>45527272</v>
      </c>
      <c r="K6" s="5">
        <v>45223738.289999999</v>
      </c>
      <c r="L6" s="5">
        <v>15338138.640000001</v>
      </c>
      <c r="M6" s="5">
        <v>11405973.65</v>
      </c>
    </row>
    <row r="7" spans="1:13" ht="42" customHeight="1" x14ac:dyDescent="0.25">
      <c r="A7" s="4">
        <v>2026</v>
      </c>
      <c r="B7" s="4" t="s">
        <v>20</v>
      </c>
      <c r="C7" s="4" t="s">
        <v>15</v>
      </c>
      <c r="D7" s="12" t="s">
        <v>16</v>
      </c>
      <c r="E7" s="12" t="s">
        <v>26</v>
      </c>
      <c r="F7" s="4" t="s">
        <v>25</v>
      </c>
      <c r="G7" s="12" t="s">
        <v>22</v>
      </c>
      <c r="H7" s="5">
        <v>17748060</v>
      </c>
      <c r="I7" s="5">
        <v>17748060</v>
      </c>
      <c r="J7" s="5">
        <v>17748060</v>
      </c>
      <c r="K7" s="5">
        <v>17748060</v>
      </c>
      <c r="L7" s="5">
        <v>3793274.27</v>
      </c>
      <c r="M7" s="5">
        <v>3709591.04</v>
      </c>
    </row>
    <row r="8" spans="1:13" ht="42" customHeight="1" x14ac:dyDescent="0.25">
      <c r="A8" s="4">
        <v>2026</v>
      </c>
      <c r="B8" s="4" t="s">
        <v>20</v>
      </c>
      <c r="C8" s="4" t="s">
        <v>15</v>
      </c>
      <c r="D8" s="12" t="s">
        <v>16</v>
      </c>
      <c r="E8" s="12" t="s">
        <v>27</v>
      </c>
      <c r="F8" s="4" t="s">
        <v>25</v>
      </c>
      <c r="G8" s="12" t="s">
        <v>22</v>
      </c>
      <c r="H8" s="5">
        <v>1781000</v>
      </c>
      <c r="I8" s="5">
        <v>1650522</v>
      </c>
      <c r="J8" s="5">
        <v>1781000</v>
      </c>
      <c r="K8" s="5">
        <v>0</v>
      </c>
      <c r="L8" s="5">
        <v>0</v>
      </c>
      <c r="M8" s="5">
        <v>0</v>
      </c>
    </row>
    <row r="9" spans="1:13" ht="42" customHeight="1" x14ac:dyDescent="0.25">
      <c r="A9" s="4">
        <v>2026</v>
      </c>
      <c r="B9" s="4" t="s">
        <v>20</v>
      </c>
      <c r="C9" s="4" t="s">
        <v>15</v>
      </c>
      <c r="D9" s="12" t="s">
        <v>28</v>
      </c>
      <c r="E9" s="12" t="s">
        <v>29</v>
      </c>
      <c r="F9" s="4" t="s">
        <v>25</v>
      </c>
      <c r="G9" s="12" t="s">
        <v>22</v>
      </c>
      <c r="H9" s="5">
        <v>1065456</v>
      </c>
      <c r="I9" s="5">
        <v>987399</v>
      </c>
      <c r="J9" s="5">
        <v>1065456</v>
      </c>
      <c r="K9" s="5">
        <v>3748.4</v>
      </c>
      <c r="L9" s="5">
        <v>3744.55</v>
      </c>
      <c r="M9" s="5">
        <v>3744.55</v>
      </c>
    </row>
    <row r="10" spans="1:13" ht="42" customHeight="1" x14ac:dyDescent="0.25">
      <c r="A10" s="4">
        <v>2026</v>
      </c>
      <c r="B10" s="4" t="s">
        <v>20</v>
      </c>
      <c r="C10" s="4" t="s">
        <v>15</v>
      </c>
      <c r="D10" s="12" t="s">
        <v>30</v>
      </c>
      <c r="E10" s="12" t="s">
        <v>31</v>
      </c>
      <c r="F10" s="4" t="s">
        <v>32</v>
      </c>
      <c r="G10" s="12" t="s">
        <v>33</v>
      </c>
      <c r="H10" s="5">
        <v>5815000</v>
      </c>
      <c r="I10" s="5">
        <v>5815000</v>
      </c>
      <c r="J10" s="5">
        <v>5815000</v>
      </c>
      <c r="K10" s="5">
        <v>68297.919999999998</v>
      </c>
      <c r="L10" s="5">
        <v>64852.1</v>
      </c>
      <c r="M10" s="5">
        <v>64852.1</v>
      </c>
    </row>
    <row r="11" spans="1:13" ht="42" customHeight="1" x14ac:dyDescent="0.25">
      <c r="A11" s="4">
        <v>2026</v>
      </c>
      <c r="B11" s="4" t="s">
        <v>20</v>
      </c>
      <c r="C11" s="4" t="s">
        <v>15</v>
      </c>
      <c r="D11" s="12" t="s">
        <v>30</v>
      </c>
      <c r="E11" s="12" t="s">
        <v>34</v>
      </c>
      <c r="F11" s="4" t="s">
        <v>25</v>
      </c>
      <c r="G11" s="12" t="s">
        <v>22</v>
      </c>
      <c r="H11" s="5">
        <v>18789237</v>
      </c>
      <c r="I11" s="5">
        <v>17412699</v>
      </c>
      <c r="J11" s="5">
        <v>18789237</v>
      </c>
      <c r="K11" s="5">
        <v>3221136.8</v>
      </c>
      <c r="L11" s="5">
        <v>2376251.91</v>
      </c>
      <c r="M11" s="5">
        <v>1298097.5900000001</v>
      </c>
    </row>
    <row r="12" spans="1:13" ht="42" customHeight="1" x14ac:dyDescent="0.25">
      <c r="A12" s="4">
        <v>2026</v>
      </c>
      <c r="B12" s="4" t="s">
        <v>20</v>
      </c>
      <c r="C12" s="4" t="s">
        <v>15</v>
      </c>
      <c r="D12" s="12" t="s">
        <v>30</v>
      </c>
      <c r="E12" s="12" t="s">
        <v>34</v>
      </c>
      <c r="F12" s="4" t="s">
        <v>25</v>
      </c>
      <c r="G12" s="12" t="s">
        <v>33</v>
      </c>
      <c r="H12" s="5">
        <v>135382342</v>
      </c>
      <c r="I12" s="5">
        <v>135382342</v>
      </c>
      <c r="J12" s="5">
        <v>135382342</v>
      </c>
      <c r="K12" s="5">
        <v>1201212.8600000001</v>
      </c>
      <c r="L12" s="5">
        <v>1160239.6599999999</v>
      </c>
      <c r="M12" s="5">
        <v>1160239.6599999999</v>
      </c>
    </row>
    <row r="13" spans="1:13" ht="42" customHeight="1" x14ac:dyDescent="0.25">
      <c r="A13" s="4">
        <v>2026</v>
      </c>
      <c r="B13" s="4" t="s">
        <v>20</v>
      </c>
      <c r="C13" s="4" t="s">
        <v>15</v>
      </c>
      <c r="D13" s="12" t="s">
        <v>30</v>
      </c>
      <c r="E13" s="12" t="s">
        <v>35</v>
      </c>
      <c r="F13" s="4" t="s">
        <v>25</v>
      </c>
      <c r="G13" s="12" t="s">
        <v>22</v>
      </c>
      <c r="H13" s="5">
        <v>72167703</v>
      </c>
      <c r="I13" s="5">
        <v>66880546</v>
      </c>
      <c r="J13" s="5">
        <v>72384128</v>
      </c>
      <c r="K13" s="5">
        <v>26069621.09</v>
      </c>
      <c r="L13" s="5">
        <v>24110272.09</v>
      </c>
      <c r="M13" s="5">
        <v>21886669.609999999</v>
      </c>
    </row>
    <row r="14" spans="1:13" ht="42" customHeight="1" x14ac:dyDescent="0.25">
      <c r="A14" s="4">
        <v>2026</v>
      </c>
      <c r="B14" s="4" t="s">
        <v>20</v>
      </c>
      <c r="C14" s="4" t="s">
        <v>15</v>
      </c>
      <c r="D14" s="12" t="s">
        <v>30</v>
      </c>
      <c r="E14" s="12" t="s">
        <v>35</v>
      </c>
      <c r="F14" s="4" t="s">
        <v>25</v>
      </c>
      <c r="G14" s="12" t="s">
        <v>33</v>
      </c>
      <c r="H14" s="5">
        <v>128283727</v>
      </c>
      <c r="I14" s="5">
        <v>128283727</v>
      </c>
      <c r="J14" s="5">
        <v>128283727</v>
      </c>
      <c r="K14" s="5">
        <v>4830338.959999999</v>
      </c>
      <c r="L14" s="5">
        <v>2527686.7599999998</v>
      </c>
      <c r="M14" s="5">
        <v>2527686.7599999998</v>
      </c>
    </row>
    <row r="15" spans="1:13" ht="42" customHeight="1" x14ac:dyDescent="0.25">
      <c r="A15" s="4">
        <v>2026</v>
      </c>
      <c r="B15" s="4" t="s">
        <v>20</v>
      </c>
      <c r="C15" s="4" t="s">
        <v>15</v>
      </c>
      <c r="D15" s="12" t="s">
        <v>30</v>
      </c>
      <c r="E15" s="12" t="s">
        <v>36</v>
      </c>
      <c r="F15" s="4" t="s">
        <v>25</v>
      </c>
      <c r="G15" s="12" t="s">
        <v>22</v>
      </c>
      <c r="H15" s="5">
        <v>158140</v>
      </c>
      <c r="I15" s="5">
        <v>158140</v>
      </c>
      <c r="J15" s="5">
        <v>158140</v>
      </c>
      <c r="K15" s="5">
        <v>0</v>
      </c>
      <c r="L15" s="5">
        <v>0</v>
      </c>
      <c r="M15" s="5">
        <v>0</v>
      </c>
    </row>
    <row r="16" spans="1:13" ht="42" customHeight="1" x14ac:dyDescent="0.25">
      <c r="A16" s="4">
        <v>2026</v>
      </c>
      <c r="B16" s="4" t="s">
        <v>20</v>
      </c>
      <c r="C16" s="4" t="s">
        <v>15</v>
      </c>
      <c r="D16" s="12" t="s">
        <v>30</v>
      </c>
      <c r="E16" s="12" t="s">
        <v>37</v>
      </c>
      <c r="F16" s="4" t="s">
        <v>25</v>
      </c>
      <c r="G16" s="12" t="s">
        <v>22</v>
      </c>
      <c r="H16" s="5">
        <v>79709</v>
      </c>
      <c r="I16" s="5">
        <v>79709</v>
      </c>
      <c r="J16" s="5">
        <v>79709</v>
      </c>
      <c r="K16" s="5">
        <v>0</v>
      </c>
      <c r="L16" s="5">
        <v>0</v>
      </c>
      <c r="M16" s="5">
        <v>0</v>
      </c>
    </row>
    <row r="17" spans="1:13" ht="42" customHeight="1" x14ac:dyDescent="0.25">
      <c r="A17" s="4">
        <v>2026</v>
      </c>
      <c r="B17" s="4" t="s">
        <v>20</v>
      </c>
      <c r="C17" s="4" t="s">
        <v>15</v>
      </c>
      <c r="D17" s="12" t="s">
        <v>30</v>
      </c>
      <c r="E17" s="12" t="s">
        <v>38</v>
      </c>
      <c r="F17" s="4" t="s">
        <v>25</v>
      </c>
      <c r="G17" s="12" t="s">
        <v>22</v>
      </c>
      <c r="H17" s="5">
        <v>20896559</v>
      </c>
      <c r="I17" s="5">
        <v>19365634</v>
      </c>
      <c r="J17" s="5">
        <v>20896559</v>
      </c>
      <c r="K17" s="5">
        <v>5514843.7300000004</v>
      </c>
      <c r="L17" s="5">
        <v>2857209.29</v>
      </c>
      <c r="M17" s="5">
        <v>1085601.8700000001</v>
      </c>
    </row>
    <row r="18" spans="1:13" ht="42" customHeight="1" x14ac:dyDescent="0.25">
      <c r="A18" s="4">
        <v>2026</v>
      </c>
      <c r="B18" s="4" t="s">
        <v>20</v>
      </c>
      <c r="C18" s="4" t="s">
        <v>15</v>
      </c>
      <c r="D18" s="12" t="s">
        <v>30</v>
      </c>
      <c r="E18" s="12" t="s">
        <v>39</v>
      </c>
      <c r="F18" s="4" t="s">
        <v>25</v>
      </c>
      <c r="G18" s="12" t="s">
        <v>22</v>
      </c>
      <c r="H18" s="5">
        <v>8166255</v>
      </c>
      <c r="I18" s="5">
        <v>7567979</v>
      </c>
      <c r="J18" s="5">
        <v>8166255</v>
      </c>
      <c r="K18" s="5">
        <v>0</v>
      </c>
      <c r="L18" s="5">
        <v>0</v>
      </c>
      <c r="M18" s="5">
        <v>0</v>
      </c>
    </row>
    <row r="19" spans="1:13" ht="42" customHeight="1" x14ac:dyDescent="0.25">
      <c r="A19" s="4">
        <v>2026</v>
      </c>
      <c r="B19" s="4" t="s">
        <v>20</v>
      </c>
      <c r="C19" s="4" t="s">
        <v>15</v>
      </c>
      <c r="D19" s="12" t="s">
        <v>30</v>
      </c>
      <c r="E19" s="12" t="s">
        <v>39</v>
      </c>
      <c r="F19" s="4" t="s">
        <v>32</v>
      </c>
      <c r="G19" s="12" t="s">
        <v>33</v>
      </c>
      <c r="H19" s="5">
        <v>2769887</v>
      </c>
      <c r="I19" s="5">
        <v>2769887</v>
      </c>
      <c r="J19" s="5">
        <v>2769887</v>
      </c>
      <c r="K19" s="5">
        <v>0</v>
      </c>
      <c r="L19" s="5">
        <v>0</v>
      </c>
      <c r="M19" s="5">
        <v>0</v>
      </c>
    </row>
    <row r="20" spans="1:13" ht="42" customHeight="1" x14ac:dyDescent="0.25">
      <c r="A20" s="4">
        <v>2026</v>
      </c>
      <c r="B20" s="4" t="s">
        <v>40</v>
      </c>
      <c r="C20" s="4" t="s">
        <v>15</v>
      </c>
      <c r="D20" s="12" t="s">
        <v>41</v>
      </c>
      <c r="E20" s="12" t="s">
        <v>42</v>
      </c>
      <c r="F20" s="4" t="s">
        <v>18</v>
      </c>
      <c r="G20" s="12" t="s">
        <v>22</v>
      </c>
      <c r="H20" s="5">
        <v>14651</v>
      </c>
      <c r="I20" s="5">
        <v>14651</v>
      </c>
      <c r="J20" s="5">
        <v>14651</v>
      </c>
      <c r="K20" s="5">
        <v>14651</v>
      </c>
      <c r="L20" s="5">
        <v>0</v>
      </c>
      <c r="M20" s="5">
        <v>0</v>
      </c>
    </row>
    <row r="21" spans="1:13" ht="42" customHeight="1" x14ac:dyDescent="0.25">
      <c r="A21" s="4">
        <v>2026</v>
      </c>
      <c r="B21" s="4" t="s">
        <v>40</v>
      </c>
      <c r="C21" s="4" t="s">
        <v>15</v>
      </c>
      <c r="D21" s="12" t="s">
        <v>43</v>
      </c>
      <c r="E21" s="12" t="s">
        <v>44</v>
      </c>
      <c r="F21" s="4" t="s">
        <v>25</v>
      </c>
      <c r="G21" s="12" t="s">
        <v>22</v>
      </c>
      <c r="H21" s="5">
        <v>180433</v>
      </c>
      <c r="I21" s="5">
        <v>180433</v>
      </c>
      <c r="J21" s="5">
        <v>180433</v>
      </c>
      <c r="K21" s="5">
        <v>125015.25</v>
      </c>
      <c r="L21" s="5">
        <v>125015.25</v>
      </c>
      <c r="M21" s="5">
        <v>125015.25</v>
      </c>
    </row>
    <row r="22" spans="1:13" ht="42" customHeight="1" x14ac:dyDescent="0.25">
      <c r="A22" s="4">
        <v>2026</v>
      </c>
      <c r="B22" s="4" t="s">
        <v>40</v>
      </c>
      <c r="C22" s="4" t="s">
        <v>15</v>
      </c>
      <c r="D22" s="12" t="s">
        <v>43</v>
      </c>
      <c r="E22" s="12" t="s">
        <v>45</v>
      </c>
      <c r="F22" s="4" t="s">
        <v>25</v>
      </c>
      <c r="G22" s="12" t="s">
        <v>22</v>
      </c>
      <c r="H22" s="5">
        <v>16325</v>
      </c>
      <c r="I22" s="5">
        <v>16325</v>
      </c>
      <c r="J22" s="5">
        <v>16325</v>
      </c>
      <c r="K22" s="5">
        <v>9856</v>
      </c>
      <c r="L22" s="5">
        <v>9856</v>
      </c>
      <c r="M22" s="5">
        <v>9856</v>
      </c>
    </row>
    <row r="23" spans="1:13" x14ac:dyDescent="0.25">
      <c r="A23" s="6"/>
      <c r="B23" s="6"/>
      <c r="C23" s="6"/>
      <c r="D23" s="13"/>
      <c r="E23" s="13"/>
      <c r="F23" s="6"/>
      <c r="G23" s="13"/>
      <c r="H23" s="6"/>
      <c r="I23" s="6"/>
      <c r="J23" s="6"/>
      <c r="K23" s="6"/>
      <c r="L23" s="6"/>
      <c r="M23" s="6"/>
    </row>
    <row r="24" spans="1:13" x14ac:dyDescent="0.25">
      <c r="A24" s="6" t="s">
        <v>46</v>
      </c>
      <c r="B24" s="6"/>
      <c r="C24" s="6"/>
      <c r="D24" s="13"/>
      <c r="E24" s="13"/>
      <c r="F24" s="6"/>
      <c r="G24" s="13"/>
      <c r="H24" s="6"/>
      <c r="I24" s="6"/>
      <c r="J24" s="6"/>
      <c r="K24" s="6"/>
      <c r="L24" s="6"/>
      <c r="M24" s="6"/>
    </row>
    <row r="25" spans="1:13" x14ac:dyDescent="0.25">
      <c r="A25" s="6" t="s">
        <v>47</v>
      </c>
      <c r="B25" s="6"/>
      <c r="C25" s="6"/>
      <c r="D25" s="13"/>
      <c r="E25" s="13"/>
      <c r="F25" s="6"/>
      <c r="G25" s="13"/>
      <c r="H25" s="6"/>
      <c r="I25" s="6"/>
      <c r="J25" s="6"/>
      <c r="K25" s="6"/>
      <c r="L25" s="6"/>
      <c r="M25" s="6"/>
    </row>
    <row r="26" spans="1:13" x14ac:dyDescent="0.25">
      <c r="A26" s="6" t="s">
        <v>48</v>
      </c>
      <c r="B26" s="6"/>
      <c r="C26" s="6"/>
      <c r="D26" s="13"/>
      <c r="E26" s="13"/>
      <c r="F26" s="6"/>
      <c r="G26" s="13"/>
      <c r="H26" s="6"/>
      <c r="I26" s="6"/>
      <c r="J26" s="6"/>
      <c r="K26" s="6"/>
      <c r="L26" s="6"/>
      <c r="M26" s="6"/>
    </row>
    <row r="27" spans="1:13" x14ac:dyDescent="0.25">
      <c r="A27" s="6" t="s">
        <v>49</v>
      </c>
      <c r="B27" s="6"/>
      <c r="C27" s="6"/>
      <c r="D27" s="13"/>
      <c r="E27" s="13"/>
      <c r="F27" s="6"/>
      <c r="G27" s="13"/>
      <c r="H27" s="6"/>
      <c r="I27" s="6"/>
      <c r="J27" s="6"/>
      <c r="K27" s="6"/>
      <c r="L27" s="6"/>
      <c r="M27" s="6"/>
    </row>
    <row r="28" spans="1:13" x14ac:dyDescent="0.25">
      <c r="A28" s="6" t="s">
        <v>50</v>
      </c>
      <c r="B28" s="6"/>
      <c r="C28" s="6"/>
      <c r="D28" s="13"/>
      <c r="E28" s="13"/>
      <c r="F28" s="6"/>
      <c r="G28" s="13"/>
      <c r="H28" s="6"/>
      <c r="I28" s="6"/>
      <c r="J28" s="6"/>
      <c r="K28" s="6"/>
      <c r="L28" s="6"/>
      <c r="M28" s="6"/>
    </row>
    <row r="29" spans="1:13" x14ac:dyDescent="0.25">
      <c r="A29" s="6" t="s">
        <v>51</v>
      </c>
      <c r="B29" s="6"/>
      <c r="C29" s="6"/>
      <c r="D29" s="13"/>
      <c r="E29" s="13"/>
      <c r="F29" s="6"/>
      <c r="G29" s="13"/>
      <c r="H29" s="6"/>
      <c r="I29" s="6"/>
      <c r="J29" s="6"/>
      <c r="K29" s="6"/>
      <c r="L29" s="6"/>
      <c r="M29" s="6"/>
    </row>
    <row r="30" spans="1:13" x14ac:dyDescent="0.25">
      <c r="A30" s="6" t="s">
        <v>52</v>
      </c>
      <c r="B30" s="6"/>
      <c r="C30" s="6"/>
      <c r="D30" s="13"/>
      <c r="E30" s="13"/>
      <c r="F30" s="6"/>
      <c r="G30" s="13"/>
      <c r="H30" s="6"/>
      <c r="I30" s="6"/>
      <c r="J30" s="6"/>
      <c r="K30" s="6"/>
      <c r="L30" s="6"/>
      <c r="M30" s="6"/>
    </row>
    <row r="31" spans="1:13" x14ac:dyDescent="0.25">
      <c r="A31" s="6" t="s">
        <v>53</v>
      </c>
      <c r="B31" s="6"/>
      <c r="C31" s="6"/>
      <c r="D31" s="13"/>
      <c r="E31" s="13"/>
      <c r="F31" s="6"/>
      <c r="G31" s="13"/>
      <c r="H31" s="6"/>
      <c r="I31" s="6"/>
      <c r="J31" s="6"/>
      <c r="K31" s="6"/>
      <c r="L31" s="6"/>
      <c r="M31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66015-97AA-471A-B1A0-FC8D5ECB5F29}">
  <dimension ref="A1:G10"/>
  <sheetViews>
    <sheetView workbookViewId="0">
      <selection activeCell="G7" sqref="G7:G9"/>
    </sheetView>
  </sheetViews>
  <sheetFormatPr defaultRowHeight="12" x14ac:dyDescent="0.2"/>
  <cols>
    <col min="1" max="1" width="21" style="17" customWidth="1"/>
    <col min="2" max="7" width="17.28515625" style="18" customWidth="1"/>
    <col min="8" max="16384" width="9.140625" style="17"/>
  </cols>
  <sheetData>
    <row r="1" spans="1:7" x14ac:dyDescent="0.2">
      <c r="A1" s="17" t="s">
        <v>54</v>
      </c>
    </row>
    <row r="2" spans="1:7" x14ac:dyDescent="0.2">
      <c r="A2" s="17" t="s">
        <v>56</v>
      </c>
    </row>
    <row r="3" spans="1:7" x14ac:dyDescent="0.2">
      <c r="A3" s="17" t="s">
        <v>57</v>
      </c>
    </row>
    <row r="5" spans="1:7" ht="12.75" thickBot="1" x14ac:dyDescent="0.25">
      <c r="A5" s="37" t="s">
        <v>55</v>
      </c>
      <c r="B5" s="37"/>
      <c r="C5" s="37"/>
      <c r="D5" s="37"/>
      <c r="E5" s="37"/>
      <c r="F5" s="37"/>
      <c r="G5" s="37"/>
    </row>
    <row r="6" spans="1:7" x14ac:dyDescent="0.2">
      <c r="A6" s="19" t="s">
        <v>1</v>
      </c>
      <c r="B6" s="20" t="s">
        <v>7</v>
      </c>
      <c r="C6" s="20" t="s">
        <v>8</v>
      </c>
      <c r="D6" s="20" t="s">
        <v>9</v>
      </c>
      <c r="E6" s="20" t="s">
        <v>10</v>
      </c>
      <c r="F6" s="20" t="s">
        <v>11</v>
      </c>
      <c r="G6" s="21" t="s">
        <v>12</v>
      </c>
    </row>
    <row r="7" spans="1:7" x14ac:dyDescent="0.2">
      <c r="A7" s="22" t="s">
        <v>14</v>
      </c>
      <c r="B7" s="23">
        <f>+SUMIFS(Document_CH78!H:H,Document_CH78!B:B,'Apresentados - Por Função'!A7)</f>
        <v>312871445</v>
      </c>
      <c r="C7" s="23">
        <f>+SUMIFS(Document_CH78!I:I,Document_CH78!B:B,'Apresentados - Por Função'!A7)</f>
        <v>312871445</v>
      </c>
      <c r="D7" s="23">
        <f>+SUMIFS(Document_CH78!J:J,Document_CH78!B:B,'Apresentados - Por Função'!A7)</f>
        <v>312871445</v>
      </c>
      <c r="E7" s="23">
        <f>+SUMIFS(Document_CH78!K:K,Document_CH78!B:B,'Apresentados - Por Função'!A7)</f>
        <v>312871445</v>
      </c>
      <c r="F7" s="23">
        <f>+SUMIFS(Document_CH78!L:L,Document_CH78!B:B,'Apresentados - Por Função'!A7)</f>
        <v>95342952.640000015</v>
      </c>
      <c r="G7" s="24">
        <f>+SUMIFS(Document_CH78!M:M,Document_CH78!B:B,'Apresentados - Por Função'!A7)</f>
        <v>74727110.689999998</v>
      </c>
    </row>
    <row r="8" spans="1:7" x14ac:dyDescent="0.2">
      <c r="A8" s="25" t="s">
        <v>20</v>
      </c>
      <c r="B8" s="23">
        <f>+SUMIFS(Document_CH78!H:H,Document_CH78!B:B,'Apresentados - Por Função'!A8)</f>
        <v>1203926803</v>
      </c>
      <c r="C8" s="23">
        <f>+SUMIFS(Document_CH78!I:I,Document_CH78!B:B,'Apresentados - Por Função'!A8)</f>
        <v>1194925372</v>
      </c>
      <c r="D8" s="23">
        <f>+SUMIFS(Document_CH78!J:J,Document_CH78!B:B,'Apresentados - Por Função'!A8)</f>
        <v>1209227789</v>
      </c>
      <c r="E8" s="23">
        <f>+SUMIFS(Document_CH78!K:K,Document_CH78!B:B,'Apresentados - Por Função'!A8)</f>
        <v>854262015.05000007</v>
      </c>
      <c r="F8" s="23">
        <f>+SUMIFS(Document_CH78!L:L,Document_CH78!B:B,'Apresentados - Por Função'!A8)</f>
        <v>278885200.69999999</v>
      </c>
      <c r="G8" s="24">
        <f>+SUMIFS(Document_CH78!M:M,Document_CH78!B:B,'Apresentados - Por Função'!A8)</f>
        <v>234967833.10000002</v>
      </c>
    </row>
    <row r="9" spans="1:7" x14ac:dyDescent="0.2">
      <c r="A9" s="22" t="s">
        <v>40</v>
      </c>
      <c r="B9" s="23">
        <f>+SUMIFS(Document_CH78!H:H,Document_CH78!B:B,'Apresentados - Por Função'!A9)</f>
        <v>211409</v>
      </c>
      <c r="C9" s="23">
        <f>+SUMIFS(Document_CH78!I:I,Document_CH78!B:B,'Apresentados - Por Função'!A9)</f>
        <v>211409</v>
      </c>
      <c r="D9" s="23">
        <f>+SUMIFS(Document_CH78!J:J,Document_CH78!B:B,'Apresentados - Por Função'!A9)</f>
        <v>211409</v>
      </c>
      <c r="E9" s="23">
        <f>+SUMIFS(Document_CH78!K:K,Document_CH78!B:B,'Apresentados - Por Função'!A9)</f>
        <v>149522.25</v>
      </c>
      <c r="F9" s="23">
        <f>+SUMIFS(Document_CH78!L:L,Document_CH78!B:B,'Apresentados - Por Função'!A9)</f>
        <v>134871.25</v>
      </c>
      <c r="G9" s="24">
        <f>+SUMIFS(Document_CH78!M:M,Document_CH78!B:B,'Apresentados - Por Função'!A9)</f>
        <v>134871.25</v>
      </c>
    </row>
    <row r="10" spans="1:7" ht="12.75" thickBot="1" x14ac:dyDescent="0.25">
      <c r="A10" s="26" t="s">
        <v>13</v>
      </c>
      <c r="B10" s="27">
        <f>SUM(B7:B9)</f>
        <v>1517009657</v>
      </c>
      <c r="C10" s="27">
        <f t="shared" ref="C10:G10" si="0">SUM(C7:C9)</f>
        <v>1508008226</v>
      </c>
      <c r="D10" s="27">
        <f t="shared" si="0"/>
        <v>1522310643</v>
      </c>
      <c r="E10" s="27">
        <f t="shared" si="0"/>
        <v>1167282982.3000002</v>
      </c>
      <c r="F10" s="27">
        <f t="shared" si="0"/>
        <v>374363024.59000003</v>
      </c>
      <c r="G10" s="28">
        <f t="shared" si="0"/>
        <v>309829815.04000002</v>
      </c>
    </row>
  </sheetData>
  <mergeCells count="1">
    <mergeCell ref="A5:G5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E0B8A-0227-4C45-A603-C025C52814DC}">
  <dimension ref="A1:G12"/>
  <sheetViews>
    <sheetView workbookViewId="0">
      <selection activeCell="G7" sqref="G7:G11"/>
    </sheetView>
  </sheetViews>
  <sheetFormatPr defaultRowHeight="12" x14ac:dyDescent="0.2"/>
  <cols>
    <col min="1" max="1" width="89.85546875" style="17" bestFit="1" customWidth="1"/>
    <col min="2" max="5" width="17.28515625" style="18" customWidth="1"/>
    <col min="6" max="6" width="13.42578125" style="18" bestFit="1" customWidth="1"/>
    <col min="7" max="7" width="17.28515625" style="18" customWidth="1"/>
    <col min="8" max="16384" width="9.140625" style="17"/>
  </cols>
  <sheetData>
    <row r="1" spans="1:7" x14ac:dyDescent="0.2">
      <c r="A1" s="17" t="s">
        <v>54</v>
      </c>
    </row>
    <row r="2" spans="1:7" x14ac:dyDescent="0.2">
      <c r="A2" s="17" t="s">
        <v>56</v>
      </c>
    </row>
    <row r="3" spans="1:7" x14ac:dyDescent="0.2">
      <c r="A3" s="17" t="str">
        <f>'Apresentados - Por Função'!A3</f>
        <v>Dados SIOP extraídos em 05/05/2026</v>
      </c>
    </row>
    <row r="5" spans="1:7" ht="12.75" thickBot="1" x14ac:dyDescent="0.25">
      <c r="A5" s="38" t="s">
        <v>58</v>
      </c>
      <c r="B5" s="38"/>
      <c r="C5" s="38"/>
      <c r="D5" s="38"/>
      <c r="E5" s="38"/>
      <c r="F5" s="38"/>
      <c r="G5" s="38"/>
    </row>
    <row r="6" spans="1:7" x14ac:dyDescent="0.2">
      <c r="A6" s="29" t="s">
        <v>3</v>
      </c>
      <c r="B6" s="30" t="s">
        <v>7</v>
      </c>
      <c r="C6" s="30" t="s">
        <v>8</v>
      </c>
      <c r="D6" s="30" t="s">
        <v>9</v>
      </c>
      <c r="E6" s="30" t="s">
        <v>10</v>
      </c>
      <c r="F6" s="30" t="s">
        <v>11</v>
      </c>
      <c r="G6" s="31" t="s">
        <v>12</v>
      </c>
    </row>
    <row r="7" spans="1:7" x14ac:dyDescent="0.2">
      <c r="A7" s="22" t="s">
        <v>16</v>
      </c>
      <c r="B7" s="23">
        <f>+SUMIFS(Document_CH78!H:H,Document_CH78!D:D,'Apresentados - Por Programa'!A7)</f>
        <v>1123224233</v>
      </c>
      <c r="C7" s="23">
        <f>+SUMIFS(Document_CH78!I:I,Document_CH78!D:D,'Apresentados - Por Programa'!A7)</f>
        <v>1123093755</v>
      </c>
      <c r="D7" s="23">
        <f>+SUMIFS(Document_CH78!J:J,Document_CH78!D:D,'Apresentados - Por Programa'!A7)</f>
        <v>1128308794</v>
      </c>
      <c r="E7" s="23">
        <f>+SUMIFS(Document_CH78!K:K,Document_CH78!D:D,'Apresentados - Por Programa'!A7)</f>
        <v>1126224260.2900002</v>
      </c>
      <c r="F7" s="23">
        <f>+SUMIFS(Document_CH78!L:L,Document_CH78!D:D,'Apresentados - Por Programa'!A7)</f>
        <v>341127896.98000002</v>
      </c>
      <c r="G7" s="24">
        <f>+SUMIFS(Document_CH78!M:M,Document_CH78!D:D,'Apresentados - Por Programa'!A7)</f>
        <v>281668051.65000004</v>
      </c>
    </row>
    <row r="8" spans="1:7" x14ac:dyDescent="0.2">
      <c r="A8" s="22" t="s">
        <v>28</v>
      </c>
      <c r="B8" s="23">
        <f>+SUMIFS(Document_CH78!H:H,Document_CH78!D:D,'Apresentados - Por Programa'!A8)</f>
        <v>1065456</v>
      </c>
      <c r="C8" s="23">
        <f>+SUMIFS(Document_CH78!I:I,Document_CH78!D:D,'Apresentados - Por Programa'!A8)</f>
        <v>987399</v>
      </c>
      <c r="D8" s="23">
        <f>+SUMIFS(Document_CH78!J:J,Document_CH78!D:D,'Apresentados - Por Programa'!A8)</f>
        <v>1065456</v>
      </c>
      <c r="E8" s="23">
        <f>+SUMIFS(Document_CH78!K:K,Document_CH78!D:D,'Apresentados - Por Programa'!A8)</f>
        <v>3748.4</v>
      </c>
      <c r="F8" s="23">
        <f>+SUMIFS(Document_CH78!L:L,Document_CH78!D:D,'Apresentados - Por Programa'!A8)</f>
        <v>3744.55</v>
      </c>
      <c r="G8" s="24">
        <f>+SUMIFS(Document_CH78!M:M,Document_CH78!D:D,'Apresentados - Por Programa'!A8)</f>
        <v>3744.55</v>
      </c>
    </row>
    <row r="9" spans="1:7" x14ac:dyDescent="0.2">
      <c r="A9" s="22" t="s">
        <v>30</v>
      </c>
      <c r="B9" s="23">
        <f>+SUMIFS(Document_CH78!H:H,Document_CH78!D:D,'Apresentados - Por Programa'!A9)</f>
        <v>392508559</v>
      </c>
      <c r="C9" s="23">
        <f>+SUMIFS(Document_CH78!I:I,Document_CH78!D:D,'Apresentados - Por Programa'!A9)</f>
        <v>383715663</v>
      </c>
      <c r="D9" s="23">
        <f>+SUMIFS(Document_CH78!J:J,Document_CH78!D:D,'Apresentados - Por Programa'!A9)</f>
        <v>392724984</v>
      </c>
      <c r="E9" s="23">
        <f>+SUMIFS(Document_CH78!K:K,Document_CH78!D:D,'Apresentados - Por Programa'!A9)</f>
        <v>40905451.359999999</v>
      </c>
      <c r="F9" s="23">
        <f>+SUMIFS(Document_CH78!L:L,Document_CH78!D:D,'Apresentados - Por Programa'!A9)</f>
        <v>33096511.809999995</v>
      </c>
      <c r="G9" s="24">
        <f>+SUMIFS(Document_CH78!M:M,Document_CH78!D:D,'Apresentados - Por Programa'!A9)</f>
        <v>28023147.59</v>
      </c>
    </row>
    <row r="10" spans="1:7" x14ac:dyDescent="0.2">
      <c r="A10" s="22" t="s">
        <v>41</v>
      </c>
      <c r="B10" s="23">
        <f>+SUMIFS(Document_CH78!H:H,Document_CH78!D:D,'Apresentados - Por Programa'!A10)</f>
        <v>14651</v>
      </c>
      <c r="C10" s="23">
        <f>+SUMIFS(Document_CH78!I:I,Document_CH78!D:D,'Apresentados - Por Programa'!A10)</f>
        <v>14651</v>
      </c>
      <c r="D10" s="23">
        <f>+SUMIFS(Document_CH78!J:J,Document_CH78!D:D,'Apresentados - Por Programa'!A10)</f>
        <v>14651</v>
      </c>
      <c r="E10" s="23">
        <f>+SUMIFS(Document_CH78!K:K,Document_CH78!D:D,'Apresentados - Por Programa'!A10)</f>
        <v>14651</v>
      </c>
      <c r="F10" s="23">
        <f>+SUMIFS(Document_CH78!L:L,Document_CH78!D:D,'Apresentados - Por Programa'!A10)</f>
        <v>0</v>
      </c>
      <c r="G10" s="24">
        <f>+SUMIFS(Document_CH78!M:M,Document_CH78!D:D,'Apresentados - Por Programa'!A10)</f>
        <v>0</v>
      </c>
    </row>
    <row r="11" spans="1:7" x14ac:dyDescent="0.2">
      <c r="A11" s="22" t="s">
        <v>43</v>
      </c>
      <c r="B11" s="23">
        <f>+SUMIFS(Document_CH78!H:H,Document_CH78!D:D,'Apresentados - Por Programa'!A11)</f>
        <v>196758</v>
      </c>
      <c r="C11" s="23">
        <f>+SUMIFS(Document_CH78!I:I,Document_CH78!D:D,'Apresentados - Por Programa'!A11)</f>
        <v>196758</v>
      </c>
      <c r="D11" s="23">
        <f>+SUMIFS(Document_CH78!J:J,Document_CH78!D:D,'Apresentados - Por Programa'!A11)</f>
        <v>196758</v>
      </c>
      <c r="E11" s="23">
        <f>+SUMIFS(Document_CH78!K:K,Document_CH78!D:D,'Apresentados - Por Programa'!A11)</f>
        <v>134871.25</v>
      </c>
      <c r="F11" s="23">
        <f>+SUMIFS(Document_CH78!L:L,Document_CH78!D:D,'Apresentados - Por Programa'!A11)</f>
        <v>134871.25</v>
      </c>
      <c r="G11" s="24">
        <f>+SUMIFS(Document_CH78!M:M,Document_CH78!D:D,'Apresentados - Por Programa'!A11)</f>
        <v>134871.25</v>
      </c>
    </row>
    <row r="12" spans="1:7" ht="12.75" thickBot="1" x14ac:dyDescent="0.25">
      <c r="A12" s="32" t="s">
        <v>13</v>
      </c>
      <c r="B12" s="27">
        <f t="shared" ref="B12:G12" si="0">SUM(B7:B11)</f>
        <v>1517009657</v>
      </c>
      <c r="C12" s="27">
        <f t="shared" si="0"/>
        <v>1508008226</v>
      </c>
      <c r="D12" s="27">
        <f t="shared" si="0"/>
        <v>1522310643</v>
      </c>
      <c r="E12" s="27">
        <f t="shared" si="0"/>
        <v>1167282982.3000002</v>
      </c>
      <c r="F12" s="27">
        <f t="shared" si="0"/>
        <v>374363024.59000003</v>
      </c>
      <c r="G12" s="28">
        <f t="shared" si="0"/>
        <v>309829815.04000002</v>
      </c>
    </row>
  </sheetData>
  <mergeCells count="1">
    <mergeCell ref="A5:G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30C66-4F17-4C7E-B1EB-87C1219864B2}">
  <dimension ref="A1:G24"/>
  <sheetViews>
    <sheetView workbookViewId="0">
      <selection activeCell="E23" sqref="E23"/>
    </sheetView>
  </sheetViews>
  <sheetFormatPr defaultRowHeight="12" x14ac:dyDescent="0.2"/>
  <cols>
    <col min="1" max="1" width="99.42578125" style="17" customWidth="1"/>
    <col min="2" max="7" width="17.28515625" style="18" customWidth="1"/>
    <col min="8" max="8" width="19.7109375" style="17" customWidth="1"/>
    <col min="9" max="16384" width="9.140625" style="17"/>
  </cols>
  <sheetData>
    <row r="1" spans="1:7" x14ac:dyDescent="0.2">
      <c r="A1" s="17" t="s">
        <v>54</v>
      </c>
    </row>
    <row r="2" spans="1:7" x14ac:dyDescent="0.2">
      <c r="A2" s="17" t="s">
        <v>56</v>
      </c>
    </row>
    <row r="3" spans="1:7" x14ac:dyDescent="0.2">
      <c r="A3" s="17" t="str">
        <f>'Apresentados - Por Programa'!A3</f>
        <v>Dados SIOP extraídos em 05/05/2026</v>
      </c>
    </row>
    <row r="5" spans="1:7" ht="12.75" thickBot="1" x14ac:dyDescent="0.25">
      <c r="A5" s="38" t="s">
        <v>59</v>
      </c>
      <c r="B5" s="38"/>
      <c r="C5" s="38"/>
      <c r="D5" s="38"/>
      <c r="E5" s="38"/>
      <c r="F5" s="38"/>
      <c r="G5" s="38"/>
    </row>
    <row r="6" spans="1:7" x14ac:dyDescent="0.2">
      <c r="A6" s="29" t="s">
        <v>4</v>
      </c>
      <c r="B6" s="30" t="s">
        <v>7</v>
      </c>
      <c r="C6" s="30" t="s">
        <v>8</v>
      </c>
      <c r="D6" s="30" t="s">
        <v>9</v>
      </c>
      <c r="E6" s="30" t="s">
        <v>10</v>
      </c>
      <c r="F6" s="30" t="s">
        <v>11</v>
      </c>
      <c r="G6" s="31" t="s">
        <v>12</v>
      </c>
    </row>
    <row r="7" spans="1:7" x14ac:dyDescent="0.2">
      <c r="A7" s="22" t="s">
        <v>17</v>
      </c>
      <c r="B7" s="23">
        <f>+SUMIFS(Document_CH78!H:H,Document_CH78!E:E,'Apresentados - Por ação'!A7)</f>
        <v>312871445</v>
      </c>
      <c r="C7" s="23">
        <f>+SUMIFS(Document_CH78!I:I,Document_CH78!E:E,'Apresentados - Por ação'!A7)</f>
        <v>312871445</v>
      </c>
      <c r="D7" s="23">
        <f>+SUMIFS(Document_CH78!J:J,Document_CH78!E:E,'Apresentados - Por ação'!A7)</f>
        <v>312871445</v>
      </c>
      <c r="E7" s="23">
        <f>+SUMIFS(Document_CH78!K:K,Document_CH78!E:E,'Apresentados - Por ação'!A7)</f>
        <v>312871445</v>
      </c>
      <c r="F7" s="23">
        <f>+SUMIFS(Document_CH78!L:L,Document_CH78!E:E,'Apresentados - Por ação'!A7)</f>
        <v>95342952.640000015</v>
      </c>
      <c r="G7" s="24">
        <f>+SUMIFS(Document_CH78!M:M,Document_CH78!E:E,'Apresentados - Por ação'!A7)</f>
        <v>74727110.689999998</v>
      </c>
    </row>
    <row r="8" spans="1:7" x14ac:dyDescent="0.2">
      <c r="A8" s="22" t="s">
        <v>21</v>
      </c>
      <c r="B8" s="23">
        <f>+SUMIFS(Document_CH78!H:H,Document_CH78!E:E,'Apresentados - Por ação'!A8)</f>
        <v>121199040</v>
      </c>
      <c r="C8" s="23">
        <f>+SUMIFS(Document_CH78!I:I,Document_CH78!E:E,'Apresentados - Por ação'!A8)</f>
        <v>121199040</v>
      </c>
      <c r="D8" s="23">
        <f>+SUMIFS(Document_CH78!J:J,Document_CH78!E:E,'Apresentados - Por ação'!A8)</f>
        <v>121199040</v>
      </c>
      <c r="E8" s="23">
        <f>+SUMIFS(Document_CH78!K:K,Document_CH78!E:E,'Apresentados - Por ação'!A8)</f>
        <v>121199040</v>
      </c>
      <c r="F8" s="23">
        <f>+SUMIFS(Document_CH78!L:L,Document_CH78!E:E,'Apresentados - Por ação'!A8)</f>
        <v>36100047.409999996</v>
      </c>
      <c r="G8" s="24">
        <f>+SUMIFS(Document_CH78!M:M,Document_CH78!E:E,'Apresentados - Por ação'!A8)</f>
        <v>36100047.409999996</v>
      </c>
    </row>
    <row r="9" spans="1:7" x14ac:dyDescent="0.2">
      <c r="A9" s="22" t="s">
        <v>23</v>
      </c>
      <c r="B9" s="23">
        <f>+SUMIFS(Document_CH78!H:H,Document_CH78!E:E,'Apresentados - Por ação'!A9)</f>
        <v>629181977</v>
      </c>
      <c r="C9" s="23">
        <f>+SUMIFS(Document_CH78!I:I,Document_CH78!E:E,'Apresentados - Por ação'!A9)</f>
        <v>629181977</v>
      </c>
      <c r="D9" s="23">
        <f>+SUMIFS(Document_CH78!J:J,Document_CH78!E:E,'Apresentados - Por ação'!A9)</f>
        <v>629181977</v>
      </c>
      <c r="E9" s="23">
        <f>+SUMIFS(Document_CH78!K:K,Document_CH78!E:E,'Apresentados - Por ação'!A9)</f>
        <v>629181977.00000012</v>
      </c>
      <c r="F9" s="23">
        <f>+SUMIFS(Document_CH78!L:L,Document_CH78!E:E,'Apresentados - Por ação'!A9)</f>
        <v>190553484.02000001</v>
      </c>
      <c r="G9" s="24">
        <f>+SUMIFS(Document_CH78!M:M,Document_CH78!E:E,'Apresentados - Por ação'!A9)</f>
        <v>155725328.86000001</v>
      </c>
    </row>
    <row r="10" spans="1:7" x14ac:dyDescent="0.2">
      <c r="A10" s="22" t="s">
        <v>24</v>
      </c>
      <c r="B10" s="23">
        <f>+SUMIFS(Document_CH78!H:H,Document_CH78!E:E,'Apresentados - Por ação'!A10)</f>
        <v>40442711</v>
      </c>
      <c r="C10" s="23">
        <f>+SUMIFS(Document_CH78!I:I,Document_CH78!E:E,'Apresentados - Por ação'!A10)</f>
        <v>40442711</v>
      </c>
      <c r="D10" s="23">
        <f>+SUMIFS(Document_CH78!J:J,Document_CH78!E:E,'Apresentados - Por ação'!A10)</f>
        <v>45527272</v>
      </c>
      <c r="E10" s="23">
        <f>+SUMIFS(Document_CH78!K:K,Document_CH78!E:E,'Apresentados - Por ação'!A10)</f>
        <v>45223738.289999999</v>
      </c>
      <c r="F10" s="23">
        <f>+SUMIFS(Document_CH78!L:L,Document_CH78!E:E,'Apresentados - Por ação'!A10)</f>
        <v>15338138.640000001</v>
      </c>
      <c r="G10" s="24">
        <f>+SUMIFS(Document_CH78!M:M,Document_CH78!E:E,'Apresentados - Por ação'!A10)</f>
        <v>11405973.65</v>
      </c>
    </row>
    <row r="11" spans="1:7" x14ac:dyDescent="0.2">
      <c r="A11" s="22" t="s">
        <v>26</v>
      </c>
      <c r="B11" s="23">
        <f>+SUMIFS(Document_CH78!H:H,Document_CH78!E:E,'Apresentados - Por ação'!A11)</f>
        <v>17748060</v>
      </c>
      <c r="C11" s="23">
        <f>+SUMIFS(Document_CH78!I:I,Document_CH78!E:E,'Apresentados - Por ação'!A11)</f>
        <v>17748060</v>
      </c>
      <c r="D11" s="23">
        <f>+SUMIFS(Document_CH78!J:J,Document_CH78!E:E,'Apresentados - Por ação'!A11)</f>
        <v>17748060</v>
      </c>
      <c r="E11" s="23">
        <f>+SUMIFS(Document_CH78!K:K,Document_CH78!E:E,'Apresentados - Por ação'!A11)</f>
        <v>17748060</v>
      </c>
      <c r="F11" s="23">
        <f>+SUMIFS(Document_CH78!L:L,Document_CH78!E:E,'Apresentados - Por ação'!A11)</f>
        <v>3793274.27</v>
      </c>
      <c r="G11" s="24">
        <f>+SUMIFS(Document_CH78!M:M,Document_CH78!E:E,'Apresentados - Por ação'!A11)</f>
        <v>3709591.04</v>
      </c>
    </row>
    <row r="12" spans="1:7" x14ac:dyDescent="0.2">
      <c r="A12" s="22" t="s">
        <v>27</v>
      </c>
      <c r="B12" s="23">
        <f>+SUMIFS(Document_CH78!H:H,Document_CH78!E:E,'Apresentados - Por ação'!A12)</f>
        <v>1781000</v>
      </c>
      <c r="C12" s="23">
        <f>+SUMIFS(Document_CH78!I:I,Document_CH78!E:E,'Apresentados - Por ação'!A12)</f>
        <v>1650522</v>
      </c>
      <c r="D12" s="23">
        <f>+SUMIFS(Document_CH78!J:J,Document_CH78!E:E,'Apresentados - Por ação'!A12)</f>
        <v>1781000</v>
      </c>
      <c r="E12" s="23">
        <f>+SUMIFS(Document_CH78!K:K,Document_CH78!E:E,'Apresentados - Por ação'!A12)</f>
        <v>0</v>
      </c>
      <c r="F12" s="23">
        <f>+SUMIFS(Document_CH78!L:L,Document_CH78!E:E,'Apresentados - Por ação'!A12)</f>
        <v>0</v>
      </c>
      <c r="G12" s="24">
        <f>+SUMIFS(Document_CH78!M:M,Document_CH78!E:E,'Apresentados - Por ação'!A12)</f>
        <v>0</v>
      </c>
    </row>
    <row r="13" spans="1:7" x14ac:dyDescent="0.2">
      <c r="A13" s="22" t="s">
        <v>29</v>
      </c>
      <c r="B13" s="23">
        <f>+SUMIFS(Document_CH78!H:H,Document_CH78!E:E,'Apresentados - Por ação'!A13)</f>
        <v>1065456</v>
      </c>
      <c r="C13" s="23">
        <f>+SUMIFS(Document_CH78!I:I,Document_CH78!E:E,'Apresentados - Por ação'!A13)</f>
        <v>987399</v>
      </c>
      <c r="D13" s="23">
        <f>+SUMIFS(Document_CH78!J:J,Document_CH78!E:E,'Apresentados - Por ação'!A13)</f>
        <v>1065456</v>
      </c>
      <c r="E13" s="23">
        <f>+SUMIFS(Document_CH78!K:K,Document_CH78!E:E,'Apresentados - Por ação'!A13)</f>
        <v>3748.4</v>
      </c>
      <c r="F13" s="23">
        <f>+SUMIFS(Document_CH78!L:L,Document_CH78!E:E,'Apresentados - Por ação'!A13)</f>
        <v>3744.55</v>
      </c>
      <c r="G13" s="24">
        <f>+SUMIFS(Document_CH78!M:M,Document_CH78!E:E,'Apresentados - Por ação'!A13)</f>
        <v>3744.55</v>
      </c>
    </row>
    <row r="14" spans="1:7" x14ac:dyDescent="0.2">
      <c r="A14" s="22" t="s">
        <v>31</v>
      </c>
      <c r="B14" s="23">
        <f>+SUMIFS(Document_CH78!H:H,Document_CH78!E:E,'Apresentados - Por ação'!A14)</f>
        <v>5815000</v>
      </c>
      <c r="C14" s="23">
        <f>+SUMIFS(Document_CH78!I:I,Document_CH78!E:E,'Apresentados - Por ação'!A14)</f>
        <v>5815000</v>
      </c>
      <c r="D14" s="23">
        <f>+SUMIFS(Document_CH78!J:J,Document_CH78!E:E,'Apresentados - Por ação'!A14)</f>
        <v>5815000</v>
      </c>
      <c r="E14" s="23">
        <f>+SUMIFS(Document_CH78!K:K,Document_CH78!E:E,'Apresentados - Por ação'!A14)</f>
        <v>68297.919999999998</v>
      </c>
      <c r="F14" s="23">
        <f>+SUMIFS(Document_CH78!L:L,Document_CH78!E:E,'Apresentados - Por ação'!A14)</f>
        <v>64852.1</v>
      </c>
      <c r="G14" s="24">
        <f>+SUMIFS(Document_CH78!M:M,Document_CH78!E:E,'Apresentados - Por ação'!A14)</f>
        <v>64852.1</v>
      </c>
    </row>
    <row r="15" spans="1:7" x14ac:dyDescent="0.2">
      <c r="A15" s="22" t="s">
        <v>34</v>
      </c>
      <c r="B15" s="23">
        <f>+SUMIFS(Document_CH78!H:H,Document_CH78!E:E,'Apresentados - Por ação'!A15)</f>
        <v>154171579</v>
      </c>
      <c r="C15" s="23">
        <f>+SUMIFS(Document_CH78!I:I,Document_CH78!E:E,'Apresentados - Por ação'!A15)</f>
        <v>152795041</v>
      </c>
      <c r="D15" s="23">
        <f>+SUMIFS(Document_CH78!J:J,Document_CH78!E:E,'Apresentados - Por ação'!A15)</f>
        <v>154171579</v>
      </c>
      <c r="E15" s="23">
        <f>+SUMIFS(Document_CH78!K:K,Document_CH78!E:E,'Apresentados - Por ação'!A15)</f>
        <v>4422349.66</v>
      </c>
      <c r="F15" s="23">
        <f>+SUMIFS(Document_CH78!L:L,Document_CH78!E:E,'Apresentados - Por ação'!A15)</f>
        <v>3536491.5700000003</v>
      </c>
      <c r="G15" s="24">
        <f>+SUMIFS(Document_CH78!M:M,Document_CH78!E:E,'Apresentados - Por ação'!A15)</f>
        <v>2458337.25</v>
      </c>
    </row>
    <row r="16" spans="1:7" x14ac:dyDescent="0.2">
      <c r="A16" s="22" t="s">
        <v>35</v>
      </c>
      <c r="B16" s="23">
        <f>+SUMIFS(Document_CH78!H:H,Document_CH78!E:E,'Apresentados - Por ação'!A16)</f>
        <v>200451430</v>
      </c>
      <c r="C16" s="23">
        <f>+SUMIFS(Document_CH78!I:I,Document_CH78!E:E,'Apresentados - Por ação'!A16)</f>
        <v>195164273</v>
      </c>
      <c r="D16" s="23">
        <f>+SUMIFS(Document_CH78!J:J,Document_CH78!E:E,'Apresentados - Por ação'!A16)</f>
        <v>200667855</v>
      </c>
      <c r="E16" s="23">
        <f>+SUMIFS(Document_CH78!K:K,Document_CH78!E:E,'Apresentados - Por ação'!A16)</f>
        <v>30899960.049999997</v>
      </c>
      <c r="F16" s="23">
        <f>+SUMIFS(Document_CH78!L:L,Document_CH78!E:E,'Apresentados - Por ação'!A16)</f>
        <v>26637958.850000001</v>
      </c>
      <c r="G16" s="24">
        <f>+SUMIFS(Document_CH78!M:M,Document_CH78!E:E,'Apresentados - Por ação'!A16)</f>
        <v>24414356.369999997</v>
      </c>
    </row>
    <row r="17" spans="1:7" x14ac:dyDescent="0.2">
      <c r="A17" s="22" t="s">
        <v>36</v>
      </c>
      <c r="B17" s="23">
        <f>+SUMIFS(Document_CH78!H:H,Document_CH78!E:E,'Apresentados - Por ação'!A17)</f>
        <v>158140</v>
      </c>
      <c r="C17" s="23">
        <f>+SUMIFS(Document_CH78!I:I,Document_CH78!E:E,'Apresentados - Por ação'!A17)</f>
        <v>158140</v>
      </c>
      <c r="D17" s="23">
        <f>+SUMIFS(Document_CH78!J:J,Document_CH78!E:E,'Apresentados - Por ação'!A17)</f>
        <v>158140</v>
      </c>
      <c r="E17" s="23">
        <f>+SUMIFS(Document_CH78!K:K,Document_CH78!E:E,'Apresentados - Por ação'!A17)</f>
        <v>0</v>
      </c>
      <c r="F17" s="23">
        <f>+SUMIFS(Document_CH78!L:L,Document_CH78!E:E,'Apresentados - Por ação'!A17)</f>
        <v>0</v>
      </c>
      <c r="G17" s="24">
        <f>+SUMIFS(Document_CH78!M:M,Document_CH78!E:E,'Apresentados - Por ação'!A17)</f>
        <v>0</v>
      </c>
    </row>
    <row r="18" spans="1:7" x14ac:dyDescent="0.2">
      <c r="A18" s="22" t="s">
        <v>37</v>
      </c>
      <c r="B18" s="23">
        <f>+SUMIFS(Document_CH78!H:H,Document_CH78!E:E,'Apresentados - Por ação'!A18)</f>
        <v>79709</v>
      </c>
      <c r="C18" s="23">
        <f>+SUMIFS(Document_CH78!I:I,Document_CH78!E:E,'Apresentados - Por ação'!A18)</f>
        <v>79709</v>
      </c>
      <c r="D18" s="23">
        <f>+SUMIFS(Document_CH78!J:J,Document_CH78!E:E,'Apresentados - Por ação'!A18)</f>
        <v>79709</v>
      </c>
      <c r="E18" s="23">
        <f>+SUMIFS(Document_CH78!K:K,Document_CH78!E:E,'Apresentados - Por ação'!A18)</f>
        <v>0</v>
      </c>
      <c r="F18" s="23">
        <f>+SUMIFS(Document_CH78!L:L,Document_CH78!E:E,'Apresentados - Por ação'!A18)</f>
        <v>0</v>
      </c>
      <c r="G18" s="24">
        <f>+SUMIFS(Document_CH78!M:M,Document_CH78!E:E,'Apresentados - Por ação'!A18)</f>
        <v>0</v>
      </c>
    </row>
    <row r="19" spans="1:7" x14ac:dyDescent="0.2">
      <c r="A19" s="22" t="s">
        <v>38</v>
      </c>
      <c r="B19" s="23">
        <f>+SUMIFS(Document_CH78!H:H,Document_CH78!E:E,'Apresentados - Por ação'!A19)</f>
        <v>20896559</v>
      </c>
      <c r="C19" s="23">
        <f>+SUMIFS(Document_CH78!I:I,Document_CH78!E:E,'Apresentados - Por ação'!A19)</f>
        <v>19365634</v>
      </c>
      <c r="D19" s="23">
        <f>+SUMIFS(Document_CH78!J:J,Document_CH78!E:E,'Apresentados - Por ação'!A19)</f>
        <v>20896559</v>
      </c>
      <c r="E19" s="23">
        <f>+SUMIFS(Document_CH78!K:K,Document_CH78!E:E,'Apresentados - Por ação'!A19)</f>
        <v>5514843.7300000004</v>
      </c>
      <c r="F19" s="23">
        <f>+SUMIFS(Document_CH78!L:L,Document_CH78!E:E,'Apresentados - Por ação'!A19)</f>
        <v>2857209.29</v>
      </c>
      <c r="G19" s="24">
        <f>+SUMIFS(Document_CH78!M:M,Document_CH78!E:E,'Apresentados - Por ação'!A19)</f>
        <v>1085601.8700000001</v>
      </c>
    </row>
    <row r="20" spans="1:7" x14ac:dyDescent="0.2">
      <c r="A20" s="22" t="s">
        <v>39</v>
      </c>
      <c r="B20" s="23">
        <f>+SUMIFS(Document_CH78!H:H,Document_CH78!E:E,'Apresentados - Por ação'!A20)</f>
        <v>10936142</v>
      </c>
      <c r="C20" s="23">
        <f>+SUMIFS(Document_CH78!I:I,Document_CH78!E:E,'Apresentados - Por ação'!A20)</f>
        <v>10337866</v>
      </c>
      <c r="D20" s="23">
        <f>+SUMIFS(Document_CH78!J:J,Document_CH78!E:E,'Apresentados - Por ação'!A20)</f>
        <v>10936142</v>
      </c>
      <c r="E20" s="23">
        <f>+SUMIFS(Document_CH78!K:K,Document_CH78!E:E,'Apresentados - Por ação'!A20)</f>
        <v>0</v>
      </c>
      <c r="F20" s="23">
        <f>+SUMIFS(Document_CH78!L:L,Document_CH78!E:E,'Apresentados - Por ação'!A20)</f>
        <v>0</v>
      </c>
      <c r="G20" s="24">
        <f>+SUMIFS(Document_CH78!M:M,Document_CH78!E:E,'Apresentados - Por ação'!A20)</f>
        <v>0</v>
      </c>
    </row>
    <row r="21" spans="1:7" x14ac:dyDescent="0.2">
      <c r="A21" s="22" t="s">
        <v>42</v>
      </c>
      <c r="B21" s="23">
        <f>+SUMIFS(Document_CH78!H:H,Document_CH78!E:E,'Apresentados - Por ação'!A21)</f>
        <v>14651</v>
      </c>
      <c r="C21" s="23">
        <f>+SUMIFS(Document_CH78!I:I,Document_CH78!E:E,'Apresentados - Por ação'!A21)</f>
        <v>14651</v>
      </c>
      <c r="D21" s="23">
        <f>+SUMIFS(Document_CH78!J:J,Document_CH78!E:E,'Apresentados - Por ação'!A21)</f>
        <v>14651</v>
      </c>
      <c r="E21" s="23">
        <f>+SUMIFS(Document_CH78!K:K,Document_CH78!E:E,'Apresentados - Por ação'!A21)</f>
        <v>14651</v>
      </c>
      <c r="F21" s="23">
        <f>+SUMIFS(Document_CH78!L:L,Document_CH78!E:E,'Apresentados - Por ação'!A21)</f>
        <v>0</v>
      </c>
      <c r="G21" s="24">
        <f>+SUMIFS(Document_CH78!M:M,Document_CH78!E:E,'Apresentados - Por ação'!A21)</f>
        <v>0</v>
      </c>
    </row>
    <row r="22" spans="1:7" x14ac:dyDescent="0.2">
      <c r="A22" s="22" t="s">
        <v>44</v>
      </c>
      <c r="B22" s="23">
        <f>+SUMIFS(Document_CH78!H:H,Document_CH78!E:E,'Apresentados - Por ação'!A22)</f>
        <v>180433</v>
      </c>
      <c r="C22" s="23">
        <f>+SUMIFS(Document_CH78!I:I,Document_CH78!E:E,'Apresentados - Por ação'!A22)</f>
        <v>180433</v>
      </c>
      <c r="D22" s="23">
        <f>+SUMIFS(Document_CH78!J:J,Document_CH78!E:E,'Apresentados - Por ação'!A22)</f>
        <v>180433</v>
      </c>
      <c r="E22" s="23">
        <f>+SUMIFS(Document_CH78!K:K,Document_CH78!E:E,'Apresentados - Por ação'!A22)</f>
        <v>125015.25</v>
      </c>
      <c r="F22" s="23">
        <f>+SUMIFS(Document_CH78!L:L,Document_CH78!E:E,'Apresentados - Por ação'!A22)</f>
        <v>125015.25</v>
      </c>
      <c r="G22" s="24">
        <f>+SUMIFS(Document_CH78!M:M,Document_CH78!E:E,'Apresentados - Por ação'!A22)</f>
        <v>125015.25</v>
      </c>
    </row>
    <row r="23" spans="1:7" x14ac:dyDescent="0.2">
      <c r="A23" s="22" t="s">
        <v>45</v>
      </c>
      <c r="B23" s="23">
        <f>+SUMIFS(Document_CH78!H:H,Document_CH78!E:E,'Apresentados - Por ação'!A23)</f>
        <v>16325</v>
      </c>
      <c r="C23" s="23">
        <f>+SUMIFS(Document_CH78!I:I,Document_CH78!E:E,'Apresentados - Por ação'!A23)</f>
        <v>16325</v>
      </c>
      <c r="D23" s="23">
        <f>+SUMIFS(Document_CH78!J:J,Document_CH78!E:E,'Apresentados - Por ação'!A23)</f>
        <v>16325</v>
      </c>
      <c r="E23" s="23">
        <f>+SUMIFS(Document_CH78!K:K,Document_CH78!E:E,'Apresentados - Por ação'!A23)</f>
        <v>9856</v>
      </c>
      <c r="F23" s="23">
        <f>+SUMIFS(Document_CH78!L:L,Document_CH78!E:E,'Apresentados - Por ação'!A23)</f>
        <v>9856</v>
      </c>
      <c r="G23" s="24">
        <f>+SUMIFS(Document_CH78!M:M,Document_CH78!E:E,'Apresentados - Por ação'!A23)</f>
        <v>9856</v>
      </c>
    </row>
    <row r="24" spans="1:7" ht="12.75" thickBot="1" x14ac:dyDescent="0.25">
      <c r="A24" s="26" t="s">
        <v>13</v>
      </c>
      <c r="B24" s="27">
        <f>SUM(B7:B23)</f>
        <v>1517009657</v>
      </c>
      <c r="C24" s="27">
        <f t="shared" ref="C24:G24" si="0">SUM(C7:C23)</f>
        <v>1508008226</v>
      </c>
      <c r="D24" s="27">
        <f t="shared" si="0"/>
        <v>1522310643</v>
      </c>
      <c r="E24" s="27">
        <f t="shared" si="0"/>
        <v>1167282982.3000004</v>
      </c>
      <c r="F24" s="27">
        <f t="shared" si="0"/>
        <v>374363024.59000009</v>
      </c>
      <c r="G24" s="28">
        <f t="shared" si="0"/>
        <v>309829815.04000008</v>
      </c>
    </row>
  </sheetData>
  <mergeCells count="1">
    <mergeCell ref="A5:G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0F3E-D641-4FDC-8951-78CF39740634}">
  <dimension ref="A1:G30"/>
  <sheetViews>
    <sheetView workbookViewId="0">
      <selection activeCell="G7" sqref="G7:G9"/>
    </sheetView>
  </sheetViews>
  <sheetFormatPr defaultRowHeight="12" x14ac:dyDescent="0.2"/>
  <cols>
    <col min="1" max="1" width="31.28515625" style="17" bestFit="1" customWidth="1"/>
    <col min="2" max="7" width="14.85546875" style="17" bestFit="1" customWidth="1"/>
    <col min="8" max="16384" width="9.140625" style="17"/>
  </cols>
  <sheetData>
    <row r="1" spans="1:7" x14ac:dyDescent="0.2">
      <c r="A1" s="17" t="s">
        <v>54</v>
      </c>
    </row>
    <row r="2" spans="1:7" x14ac:dyDescent="0.2">
      <c r="A2" s="17" t="s">
        <v>56</v>
      </c>
    </row>
    <row r="3" spans="1:7" x14ac:dyDescent="0.2">
      <c r="A3" s="17" t="str">
        <f>'Apresentados - Por ação'!A3</f>
        <v>Dados SIOP extraídos em 05/05/2026</v>
      </c>
    </row>
    <row r="5" spans="1:7" ht="12.75" thickBot="1" x14ac:dyDescent="0.25">
      <c r="A5" s="39" t="s">
        <v>60</v>
      </c>
      <c r="B5" s="39"/>
      <c r="C5" s="39"/>
      <c r="D5" s="39"/>
      <c r="E5" s="39"/>
      <c r="F5" s="39"/>
      <c r="G5" s="39"/>
    </row>
    <row r="6" spans="1:7" x14ac:dyDescent="0.2">
      <c r="A6" s="29" t="s">
        <v>5</v>
      </c>
      <c r="B6" s="30" t="s">
        <v>7</v>
      </c>
      <c r="C6" s="30" t="s">
        <v>8</v>
      </c>
      <c r="D6" s="30" t="s">
        <v>9</v>
      </c>
      <c r="E6" s="30" t="s">
        <v>10</v>
      </c>
      <c r="F6" s="30" t="s">
        <v>11</v>
      </c>
      <c r="G6" s="31" t="s">
        <v>12</v>
      </c>
    </row>
    <row r="7" spans="1:7" x14ac:dyDescent="0.2">
      <c r="A7" s="22" t="s">
        <v>18</v>
      </c>
      <c r="B7" s="23">
        <f>+SUMIFS(Document_CH78!H:H,Document_CH78!F:F,'Apresentados - Por GrupoDespesa'!A7)</f>
        <v>1063267113</v>
      </c>
      <c r="C7" s="23">
        <f>+SUMIFS(Document_CH78!I:I,Document_CH78!F:F,'Apresentados - Por GrupoDespesa'!A7)</f>
        <v>1063267113</v>
      </c>
      <c r="D7" s="23">
        <f>+SUMIFS(Document_CH78!J:J,Document_CH78!F:F,'Apresentados - Por GrupoDespesa'!A7)</f>
        <v>1063267113</v>
      </c>
      <c r="E7" s="23">
        <f>+SUMIFS(Document_CH78!K:K,Document_CH78!F:F,'Apresentados - Por GrupoDespesa'!A7)</f>
        <v>1063267113.0000001</v>
      </c>
      <c r="F7" s="23">
        <f>+SUMIFS(Document_CH78!L:L,Document_CH78!F:F,'Apresentados - Por GrupoDespesa'!A7)</f>
        <v>321996484.07000005</v>
      </c>
      <c r="G7" s="24">
        <f>+SUMIFS(Document_CH78!M:M,Document_CH78!F:F,'Apresentados - Por GrupoDespesa'!A7)</f>
        <v>266552486.96000001</v>
      </c>
    </row>
    <row r="8" spans="1:7" x14ac:dyDescent="0.2">
      <c r="A8" s="22" t="s">
        <v>25</v>
      </c>
      <c r="B8" s="23">
        <f>+SUMIFS(Document_CH78!H:H,Document_CH78!F:F,'Apresentados - Por GrupoDespesa'!A8)</f>
        <v>445157657</v>
      </c>
      <c r="C8" s="23">
        <f>+SUMIFS(Document_CH78!I:I,Document_CH78!F:F,'Apresentados - Por GrupoDespesa'!A8)</f>
        <v>436156226</v>
      </c>
      <c r="D8" s="23">
        <f>+SUMIFS(Document_CH78!J:J,Document_CH78!F:F,'Apresentados - Por GrupoDespesa'!A8)</f>
        <v>450458643</v>
      </c>
      <c r="E8" s="23">
        <f>+SUMIFS(Document_CH78!K:K,Document_CH78!F:F,'Apresentados - Por GrupoDespesa'!A8)</f>
        <v>103947571.38</v>
      </c>
      <c r="F8" s="23">
        <f>+SUMIFS(Document_CH78!L:L,Document_CH78!F:F,'Apresentados - Por GrupoDespesa'!A8)</f>
        <v>52301688.420000002</v>
      </c>
      <c r="G8" s="24">
        <f>+SUMIFS(Document_CH78!M:M,Document_CH78!F:F,'Apresentados - Por GrupoDespesa'!A8)</f>
        <v>43212475.979999997</v>
      </c>
    </row>
    <row r="9" spans="1:7" x14ac:dyDescent="0.2">
      <c r="A9" s="22" t="s">
        <v>32</v>
      </c>
      <c r="B9" s="23">
        <f>+SUMIFS(Document_CH78!H:H,Document_CH78!F:F,'Apresentados - Por GrupoDespesa'!A9)</f>
        <v>8584887</v>
      </c>
      <c r="C9" s="23">
        <f>+SUMIFS(Document_CH78!I:I,Document_CH78!F:F,'Apresentados - Por GrupoDespesa'!A9)</f>
        <v>8584887</v>
      </c>
      <c r="D9" s="23">
        <f>+SUMIFS(Document_CH78!J:J,Document_CH78!F:F,'Apresentados - Por GrupoDespesa'!A9)</f>
        <v>8584887</v>
      </c>
      <c r="E9" s="23">
        <f>+SUMIFS(Document_CH78!K:K,Document_CH78!F:F,'Apresentados - Por GrupoDespesa'!A9)</f>
        <v>68297.919999999998</v>
      </c>
      <c r="F9" s="23">
        <f>+SUMIFS(Document_CH78!L:L,Document_CH78!F:F,'Apresentados - Por GrupoDespesa'!A9)</f>
        <v>64852.1</v>
      </c>
      <c r="G9" s="24">
        <f>+SUMIFS(Document_CH78!M:M,Document_CH78!F:F,'Apresentados - Por GrupoDespesa'!A9)</f>
        <v>64852.1</v>
      </c>
    </row>
    <row r="10" spans="1:7" ht="15.75" thickBot="1" x14ac:dyDescent="0.25">
      <c r="A10" s="33" t="s">
        <v>13</v>
      </c>
      <c r="B10" s="27">
        <f>SUM(B7:B9)</f>
        <v>1517009657</v>
      </c>
      <c r="C10" s="27">
        <f t="shared" ref="C10:G10" si="0">SUM(C7:C9)</f>
        <v>1508008226</v>
      </c>
      <c r="D10" s="27">
        <f t="shared" si="0"/>
        <v>1522310643</v>
      </c>
      <c r="E10" s="27">
        <f t="shared" si="0"/>
        <v>1167282982.3000002</v>
      </c>
      <c r="F10" s="27">
        <f t="shared" si="0"/>
        <v>374363024.59000009</v>
      </c>
      <c r="G10" s="28">
        <f t="shared" si="0"/>
        <v>309829815.04000002</v>
      </c>
    </row>
    <row r="11" spans="1:7" ht="15" x14ac:dyDescent="0.25">
      <c r="A11" s="34"/>
      <c r="B11" s="34"/>
      <c r="C11" s="34"/>
      <c r="D11" s="34"/>
      <c r="E11" s="34"/>
      <c r="F11" s="34"/>
      <c r="G11" s="34"/>
    </row>
    <row r="12" spans="1:7" ht="15" x14ac:dyDescent="0.25">
      <c r="A12" s="34"/>
      <c r="B12" s="34"/>
      <c r="C12" s="34"/>
      <c r="D12" s="34"/>
      <c r="E12" s="34"/>
      <c r="F12" s="34"/>
      <c r="G12" s="34"/>
    </row>
    <row r="13" spans="1:7" ht="15" x14ac:dyDescent="0.25">
      <c r="A13" s="34"/>
      <c r="B13" s="34"/>
      <c r="C13" s="34"/>
      <c r="D13" s="34"/>
      <c r="E13" s="34"/>
      <c r="F13" s="34"/>
      <c r="G13" s="34"/>
    </row>
    <row r="14" spans="1:7" ht="15" x14ac:dyDescent="0.25">
      <c r="A14" s="34"/>
      <c r="B14" s="34"/>
      <c r="C14" s="34"/>
      <c r="D14" s="34"/>
      <c r="E14" s="34"/>
      <c r="F14" s="34"/>
      <c r="G14" s="34"/>
    </row>
    <row r="15" spans="1:7" ht="15" x14ac:dyDescent="0.25">
      <c r="A15" s="34"/>
      <c r="B15" s="34"/>
      <c r="C15" s="34"/>
      <c r="D15" s="34"/>
      <c r="E15" s="34"/>
      <c r="F15" s="34"/>
      <c r="G15" s="34"/>
    </row>
    <row r="16" spans="1:7" ht="15" x14ac:dyDescent="0.25">
      <c r="A16" s="34"/>
      <c r="B16" s="34"/>
      <c r="C16" s="34"/>
      <c r="D16" s="34"/>
      <c r="E16" s="34"/>
      <c r="F16" s="34"/>
      <c r="G16" s="34"/>
    </row>
    <row r="17" spans="1:7" ht="15" x14ac:dyDescent="0.25">
      <c r="A17" s="34"/>
      <c r="B17" s="34"/>
      <c r="C17" s="34"/>
      <c r="D17" s="34"/>
      <c r="E17" s="34"/>
      <c r="F17" s="34"/>
      <c r="G17" s="34"/>
    </row>
    <row r="18" spans="1:7" ht="15" x14ac:dyDescent="0.25">
      <c r="A18" s="34"/>
      <c r="B18" s="34"/>
      <c r="C18" s="34"/>
      <c r="D18" s="34"/>
      <c r="E18" s="34"/>
      <c r="F18" s="34"/>
      <c r="G18" s="34"/>
    </row>
    <row r="19" spans="1:7" ht="15" x14ac:dyDescent="0.25">
      <c r="A19" s="34"/>
      <c r="B19" s="34"/>
      <c r="C19" s="34"/>
      <c r="D19" s="34"/>
      <c r="E19" s="34"/>
      <c r="F19" s="34"/>
      <c r="G19" s="34"/>
    </row>
    <row r="20" spans="1:7" ht="15" x14ac:dyDescent="0.25">
      <c r="A20" s="34"/>
      <c r="B20" s="34"/>
      <c r="C20" s="34"/>
      <c r="D20" s="34"/>
      <c r="E20" s="34"/>
      <c r="F20" s="34"/>
      <c r="G20" s="34"/>
    </row>
    <row r="21" spans="1:7" ht="15" x14ac:dyDescent="0.25">
      <c r="A21" s="34"/>
      <c r="B21" s="34"/>
      <c r="C21" s="34"/>
      <c r="D21" s="34"/>
      <c r="E21" s="34"/>
      <c r="F21" s="34"/>
      <c r="G21" s="34"/>
    </row>
    <row r="22" spans="1:7" ht="15" x14ac:dyDescent="0.25">
      <c r="A22" s="34"/>
      <c r="B22" s="34"/>
      <c r="C22" s="34"/>
      <c r="D22" s="34"/>
      <c r="E22" s="34"/>
      <c r="F22" s="34"/>
      <c r="G22" s="34"/>
    </row>
    <row r="23" spans="1:7" ht="15" x14ac:dyDescent="0.25">
      <c r="A23" s="34"/>
      <c r="B23" s="34"/>
      <c r="C23" s="34"/>
      <c r="D23" s="34"/>
      <c r="E23" s="34"/>
      <c r="F23" s="34"/>
      <c r="G23" s="34"/>
    </row>
    <row r="24" spans="1:7" ht="15" x14ac:dyDescent="0.25">
      <c r="A24" s="34"/>
      <c r="B24" s="34"/>
      <c r="C24" s="34"/>
      <c r="D24" s="34"/>
      <c r="E24" s="34"/>
      <c r="F24" s="34"/>
      <c r="G24" s="34"/>
    </row>
    <row r="25" spans="1:7" ht="15" x14ac:dyDescent="0.25">
      <c r="A25" s="34"/>
      <c r="B25" s="34"/>
      <c r="C25" s="34"/>
      <c r="D25" s="34"/>
      <c r="E25" s="34"/>
      <c r="F25" s="34"/>
      <c r="G25" s="34"/>
    </row>
    <row r="26" spans="1:7" ht="15" x14ac:dyDescent="0.25">
      <c r="A26" s="34"/>
      <c r="B26" s="34"/>
      <c r="C26" s="34"/>
      <c r="D26" s="34"/>
      <c r="E26" s="34"/>
      <c r="F26" s="34"/>
      <c r="G26" s="34"/>
    </row>
    <row r="27" spans="1:7" x14ac:dyDescent="0.2">
      <c r="A27" s="35"/>
      <c r="B27" s="35"/>
      <c r="C27" s="35"/>
      <c r="D27" s="35"/>
      <c r="E27" s="35"/>
      <c r="F27" s="35"/>
      <c r="G27" s="35"/>
    </row>
    <row r="28" spans="1:7" x14ac:dyDescent="0.2">
      <c r="A28" s="35"/>
      <c r="B28" s="35"/>
      <c r="C28" s="35"/>
      <c r="D28" s="35"/>
      <c r="E28" s="35"/>
      <c r="F28" s="35"/>
      <c r="G28" s="35"/>
    </row>
    <row r="29" spans="1:7" x14ac:dyDescent="0.2">
      <c r="A29" s="35"/>
      <c r="B29" s="35"/>
      <c r="C29" s="35"/>
      <c r="D29" s="35"/>
      <c r="E29" s="35"/>
      <c r="F29" s="35"/>
      <c r="G29" s="35"/>
    </row>
    <row r="30" spans="1:7" x14ac:dyDescent="0.2">
      <c r="A30" s="35"/>
      <c r="B30" s="35"/>
      <c r="C30" s="35"/>
      <c r="D30" s="35"/>
      <c r="E30" s="35"/>
      <c r="F30" s="35"/>
      <c r="G30" s="35"/>
    </row>
  </sheetData>
  <mergeCells count="1">
    <mergeCell ref="A5:G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9B6FF-4E56-4EBA-B522-56477F177079}">
  <dimension ref="A1:G14"/>
  <sheetViews>
    <sheetView workbookViewId="0">
      <selection activeCell="G7" sqref="G7:G13"/>
    </sheetView>
  </sheetViews>
  <sheetFormatPr defaultRowHeight="12" x14ac:dyDescent="0.2"/>
  <cols>
    <col min="1" max="1" width="57.5703125" style="17" customWidth="1"/>
    <col min="2" max="7" width="14.85546875" style="17" bestFit="1" customWidth="1"/>
    <col min="8" max="8" width="17" style="17" customWidth="1"/>
    <col min="9" max="9" width="18" style="17" customWidth="1"/>
    <col min="10" max="10" width="17.5703125" style="17" customWidth="1"/>
    <col min="11" max="11" width="19.7109375" style="17" customWidth="1"/>
    <col min="12" max="16384" width="9.140625" style="17"/>
  </cols>
  <sheetData>
    <row r="1" spans="1:7" x14ac:dyDescent="0.2">
      <c r="A1" s="17" t="s">
        <v>54</v>
      </c>
    </row>
    <row r="2" spans="1:7" x14ac:dyDescent="0.2">
      <c r="A2" s="17" t="s">
        <v>66</v>
      </c>
    </row>
    <row r="3" spans="1:7" x14ac:dyDescent="0.2">
      <c r="A3" s="17" t="str">
        <f>'Apresentados - Por GrupoDespesa'!A3</f>
        <v>Dados SIOP extraídos em 05/05/2026</v>
      </c>
    </row>
    <row r="5" spans="1:7" ht="12.75" thickBot="1" x14ac:dyDescent="0.25">
      <c r="A5" s="40" t="s">
        <v>61</v>
      </c>
      <c r="B5" s="40"/>
      <c r="C5" s="40"/>
      <c r="D5" s="40"/>
      <c r="E5" s="40"/>
      <c r="F5" s="40"/>
      <c r="G5" s="40"/>
    </row>
    <row r="6" spans="1:7" x14ac:dyDescent="0.2">
      <c r="A6" s="19" t="s">
        <v>6</v>
      </c>
      <c r="B6" s="20" t="s">
        <v>7</v>
      </c>
      <c r="C6" s="20" t="s">
        <v>8</v>
      </c>
      <c r="D6" s="20" t="s">
        <v>9</v>
      </c>
      <c r="E6" s="20" t="s">
        <v>10</v>
      </c>
      <c r="F6" s="20" t="s">
        <v>11</v>
      </c>
      <c r="G6" s="21" t="s">
        <v>12</v>
      </c>
    </row>
    <row r="7" spans="1:7" x14ac:dyDescent="0.2">
      <c r="A7" s="22" t="s">
        <v>22</v>
      </c>
      <c r="B7" s="23">
        <f>+SUMIFS(Document_CH78!H:H,Document_CH78!G:G,'Apresentados - Por Fonte'!A7)</f>
        <v>931887256</v>
      </c>
      <c r="C7" s="23">
        <f>+SUMIFS(Document_CH78!I:I,Document_CH78!G:G,'Apresentados - Por Fonte'!A7)</f>
        <v>922885825</v>
      </c>
      <c r="D7" s="23">
        <f>+SUMIFS(Document_CH78!J:J,Document_CH78!G:G,'Apresentados - Por Fonte'!A7)</f>
        <v>937188242</v>
      </c>
      <c r="E7" s="23">
        <f>+SUMIFS(Document_CH78!K:K,Document_CH78!G:G,'Apresentados - Por Fonte'!A7)</f>
        <v>848311687.56000006</v>
      </c>
      <c r="F7" s="23">
        <f>+SUMIFS(Document_CH78!L:L,Document_CH78!G:G,'Apresentados - Por Fonte'!A7)</f>
        <v>275267293.43000001</v>
      </c>
      <c r="G7" s="24">
        <f>+SUMIFS(Document_CH78!M:M,Document_CH78!G:G,'Apresentados - Por Fonte'!A7)</f>
        <v>231349925.83000004</v>
      </c>
    </row>
    <row r="8" spans="1:7" x14ac:dyDescent="0.2">
      <c r="A8" s="22" t="s">
        <v>62</v>
      </c>
      <c r="B8" s="23">
        <f>+SUMIFS(Document_CH78!H:H,Document_CH78!G:G,'Apresentados - Por Fonte'!A8)</f>
        <v>0</v>
      </c>
      <c r="C8" s="23">
        <f>+SUMIFS(Document_CH78!I:I,Document_CH78!G:G,'Apresentados - Por Fonte'!A8)</f>
        <v>0</v>
      </c>
      <c r="D8" s="23">
        <f>+SUMIFS(Document_CH78!J:J,Document_CH78!G:G,'Apresentados - Por Fonte'!A8)</f>
        <v>0</v>
      </c>
      <c r="E8" s="23">
        <f>+SUMIFS(Document_CH78!K:K,Document_CH78!G:G,'Apresentados - Por Fonte'!A8)</f>
        <v>0</v>
      </c>
      <c r="F8" s="23">
        <f>+SUMIFS(Document_CH78!L:L,Document_CH78!G:G,'Apresentados - Por Fonte'!A8)</f>
        <v>0</v>
      </c>
      <c r="G8" s="24">
        <f>+SUMIFS(Document_CH78!M:M,Document_CH78!G:G,'Apresentados - Por Fonte'!A8)</f>
        <v>0</v>
      </c>
    </row>
    <row r="9" spans="1:7" x14ac:dyDescent="0.2">
      <c r="A9" s="22" t="s">
        <v>19</v>
      </c>
      <c r="B9" s="23">
        <f>+SUMIFS(Document_CH78!H:H,Document_CH78!G:G,'Apresentados - Por Fonte'!A9)</f>
        <v>312871445</v>
      </c>
      <c r="C9" s="23">
        <f>+SUMIFS(Document_CH78!I:I,Document_CH78!G:G,'Apresentados - Por Fonte'!A9)</f>
        <v>312871445</v>
      </c>
      <c r="D9" s="23">
        <f>+SUMIFS(Document_CH78!J:J,Document_CH78!G:G,'Apresentados - Por Fonte'!A9)</f>
        <v>312871445</v>
      </c>
      <c r="E9" s="23">
        <f>+SUMIFS(Document_CH78!K:K,Document_CH78!G:G,'Apresentados - Por Fonte'!A9)</f>
        <v>312871445</v>
      </c>
      <c r="F9" s="23">
        <f>+SUMIFS(Document_CH78!L:L,Document_CH78!G:G,'Apresentados - Por Fonte'!A9)</f>
        <v>95342952.640000015</v>
      </c>
      <c r="G9" s="24">
        <f>+SUMIFS(Document_CH78!M:M,Document_CH78!G:G,'Apresentados - Por Fonte'!A9)</f>
        <v>74727110.689999998</v>
      </c>
    </row>
    <row r="10" spans="1:7" x14ac:dyDescent="0.2">
      <c r="A10" s="22" t="s">
        <v>63</v>
      </c>
      <c r="B10" s="23">
        <f>+SUMIFS(Document_CH78!H:H,Document_CH78!G:G,'Apresentados - Por Fonte'!A10)</f>
        <v>0</v>
      </c>
      <c r="C10" s="23">
        <f>+SUMIFS(Document_CH78!I:I,Document_CH78!G:G,'Apresentados - Por Fonte'!A10)</f>
        <v>0</v>
      </c>
      <c r="D10" s="23">
        <f>+SUMIFS(Document_CH78!J:J,Document_CH78!G:G,'Apresentados - Por Fonte'!A10)</f>
        <v>0</v>
      </c>
      <c r="E10" s="23">
        <f>+SUMIFS(Document_CH78!K:K,Document_CH78!G:G,'Apresentados - Por Fonte'!A10)</f>
        <v>0</v>
      </c>
      <c r="F10" s="23">
        <f>+SUMIFS(Document_CH78!L:L,Document_CH78!G:G,'Apresentados - Por Fonte'!A10)</f>
        <v>0</v>
      </c>
      <c r="G10" s="24">
        <f>+SUMIFS(Document_CH78!M:M,Document_CH78!G:G,'Apresentados - Por Fonte'!A10)</f>
        <v>0</v>
      </c>
    </row>
    <row r="11" spans="1:7" x14ac:dyDescent="0.2">
      <c r="A11" s="22" t="s">
        <v>33</v>
      </c>
      <c r="B11" s="23">
        <f>+SUMIFS(Document_CH78!H:H,Document_CH78!G:G,'Apresentados - Por Fonte'!A11)</f>
        <v>272250956</v>
      </c>
      <c r="C11" s="23">
        <f>+SUMIFS(Document_CH78!I:I,Document_CH78!G:G,'Apresentados - Por Fonte'!A11)</f>
        <v>272250956</v>
      </c>
      <c r="D11" s="23">
        <f>+SUMIFS(Document_CH78!J:J,Document_CH78!G:G,'Apresentados - Por Fonte'!A11)</f>
        <v>272250956</v>
      </c>
      <c r="E11" s="23">
        <f>+SUMIFS(Document_CH78!K:K,Document_CH78!G:G,'Apresentados - Por Fonte'!A11)</f>
        <v>6099849.7399999993</v>
      </c>
      <c r="F11" s="23">
        <f>+SUMIFS(Document_CH78!L:L,Document_CH78!G:G,'Apresentados - Por Fonte'!A11)</f>
        <v>3752778.5199999996</v>
      </c>
      <c r="G11" s="24">
        <f>+SUMIFS(Document_CH78!M:M,Document_CH78!G:G,'Apresentados - Por Fonte'!A11)</f>
        <v>3752778.5199999996</v>
      </c>
    </row>
    <row r="12" spans="1:7" x14ac:dyDescent="0.2">
      <c r="A12" s="22" t="s">
        <v>64</v>
      </c>
      <c r="B12" s="23">
        <f>+SUMIFS(Document_CH78!H:H,Document_CH78!G:G,'Apresentados - Por Fonte'!A12)</f>
        <v>0</v>
      </c>
      <c r="C12" s="23">
        <f>+SUMIFS(Document_CH78!I:I,Document_CH78!G:G,'Apresentados - Por Fonte'!A12)</f>
        <v>0</v>
      </c>
      <c r="D12" s="23">
        <f>+SUMIFS(Document_CH78!J:J,Document_CH78!G:G,'Apresentados - Por Fonte'!A12)</f>
        <v>0</v>
      </c>
      <c r="E12" s="23">
        <f>+SUMIFS(Document_CH78!K:K,Document_CH78!G:G,'Apresentados - Por Fonte'!A12)</f>
        <v>0</v>
      </c>
      <c r="F12" s="23">
        <f>+SUMIFS(Document_CH78!L:L,Document_CH78!G:G,'Apresentados - Por Fonte'!A12)</f>
        <v>0</v>
      </c>
      <c r="G12" s="24">
        <f>+SUMIFS(Document_CH78!M:M,Document_CH78!G:G,'Apresentados - Por Fonte'!A12)</f>
        <v>0</v>
      </c>
    </row>
    <row r="13" spans="1:7" x14ac:dyDescent="0.2">
      <c r="A13" s="22" t="s">
        <v>65</v>
      </c>
      <c r="B13" s="23">
        <f>+SUMIFS(Document_CH78!H:H,Document_CH78!G:G,'Apresentados - Por Fonte'!A13)</f>
        <v>0</v>
      </c>
      <c r="C13" s="23">
        <f>+SUMIFS(Document_CH78!I:I,Document_CH78!G:G,'Apresentados - Por Fonte'!A13)</f>
        <v>0</v>
      </c>
      <c r="D13" s="23">
        <f>+SUMIFS(Document_CH78!J:J,Document_CH78!G:G,'Apresentados - Por Fonte'!A13)</f>
        <v>0</v>
      </c>
      <c r="E13" s="23">
        <f>+SUMIFS(Document_CH78!K:K,Document_CH78!G:G,'Apresentados - Por Fonte'!A13)</f>
        <v>0</v>
      </c>
      <c r="F13" s="23">
        <f>+SUMIFS(Document_CH78!L:L,Document_CH78!G:G,'Apresentados - Por Fonte'!A13)</f>
        <v>0</v>
      </c>
      <c r="G13" s="24">
        <f>+SUMIFS(Document_CH78!M:M,Document_CH78!G:G,'Apresentados - Por Fonte'!A13)</f>
        <v>0</v>
      </c>
    </row>
    <row r="14" spans="1:7" ht="12.75" thickBot="1" x14ac:dyDescent="0.25">
      <c r="A14" s="36" t="s">
        <v>13</v>
      </c>
      <c r="B14" s="27">
        <f t="shared" ref="B14:G14" si="0">SUM(B7:B13)</f>
        <v>1517009657</v>
      </c>
      <c r="C14" s="27">
        <f t="shared" si="0"/>
        <v>1508008226</v>
      </c>
      <c r="D14" s="27">
        <f t="shared" si="0"/>
        <v>1522310643</v>
      </c>
      <c r="E14" s="27">
        <f t="shared" si="0"/>
        <v>1167282982.3</v>
      </c>
      <c r="F14" s="27">
        <f t="shared" si="0"/>
        <v>374363024.59000003</v>
      </c>
      <c r="G14" s="28">
        <f t="shared" si="0"/>
        <v>309829815.04000002</v>
      </c>
    </row>
  </sheetData>
  <mergeCells count="1">
    <mergeCell ref="A5:G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Document_CH78</vt:lpstr>
      <vt:lpstr>Apresentados - Por Função</vt:lpstr>
      <vt:lpstr>Apresentados - Por Programa</vt:lpstr>
      <vt:lpstr>Apresentados - Por ação</vt:lpstr>
      <vt:lpstr>Apresentados - Por GrupoDespesa</vt:lpstr>
      <vt:lpstr>Apresentados - Por Fonte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Usuario</cp:lastModifiedBy>
  <dcterms:created xsi:type="dcterms:W3CDTF">2026-05-05T08:58:08Z</dcterms:created>
  <dcterms:modified xsi:type="dcterms:W3CDTF">2026-05-06T11:16:04Z</dcterms:modified>
</cp:coreProperties>
</file>