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0FD4FDA-FD82-4DB7-94FF-E22EF04C51F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Document_CH78" sheetId="1" r:id="rId1"/>
    <sheet name="Apresentados - Por Função" sheetId="2" r:id="rId2"/>
    <sheet name="Apresentados - Por Programa" sheetId="3" r:id="rId3"/>
    <sheet name="Apresentados - Por ação" sheetId="4" r:id="rId4"/>
    <sheet name="Apresentados - Por GrupoDespesa" sheetId="5" r:id="rId5"/>
    <sheet name="Apresentados - Por Fonte" sheetId="6" r:id="rId6"/>
  </sheets>
  <definedNames>
    <definedName name="_xlnm._FilterDatabase" localSheetId="0" hidden="1">Document_CH78!$A$2:$M$27</definedName>
  </definedNames>
  <calcPr calcId="191029"/>
</workbook>
</file>

<file path=xl/calcChain.xml><?xml version="1.0" encoding="utf-8"?>
<calcChain xmlns="http://schemas.openxmlformats.org/spreadsheetml/2006/main">
  <c r="G8" i="6" l="1"/>
  <c r="G9" i="6"/>
  <c r="G10" i="6"/>
  <c r="G11" i="6"/>
  <c r="G12" i="6"/>
  <c r="G13" i="6"/>
  <c r="F8" i="6"/>
  <c r="F9" i="6"/>
  <c r="F10" i="6"/>
  <c r="F11" i="6"/>
  <c r="F12" i="6"/>
  <c r="F13" i="6"/>
  <c r="E8" i="6"/>
  <c r="E9" i="6"/>
  <c r="E10" i="6"/>
  <c r="E11" i="6"/>
  <c r="E12" i="6"/>
  <c r="E13" i="6"/>
  <c r="D8" i="6"/>
  <c r="D9" i="6"/>
  <c r="D10" i="6"/>
  <c r="D11" i="6"/>
  <c r="D12" i="6"/>
  <c r="D13" i="6"/>
  <c r="C8" i="6"/>
  <c r="C9" i="6"/>
  <c r="C10" i="6"/>
  <c r="C11" i="6"/>
  <c r="C12" i="6"/>
  <c r="C13" i="6"/>
  <c r="B8" i="6"/>
  <c r="B9" i="6"/>
  <c r="B10" i="6"/>
  <c r="B11" i="6"/>
  <c r="B12" i="6"/>
  <c r="B13" i="6"/>
  <c r="G7" i="6"/>
  <c r="F7" i="6"/>
  <c r="F14" i="6" s="1"/>
  <c r="E7" i="6"/>
  <c r="D7" i="6"/>
  <c r="C7" i="6"/>
  <c r="B7" i="6"/>
  <c r="A3" i="6"/>
  <c r="G8" i="5"/>
  <c r="G9" i="5"/>
  <c r="F8" i="5"/>
  <c r="F9" i="5"/>
  <c r="E8" i="5"/>
  <c r="E9" i="5"/>
  <c r="D8" i="5"/>
  <c r="D9" i="5"/>
  <c r="C8" i="5"/>
  <c r="C9" i="5"/>
  <c r="B8" i="5"/>
  <c r="B9" i="5"/>
  <c r="G7" i="5"/>
  <c r="F7" i="5"/>
  <c r="E7" i="5"/>
  <c r="E10" i="5" s="1"/>
  <c r="D7" i="5"/>
  <c r="C7" i="5"/>
  <c r="C10" i="5" s="1"/>
  <c r="B7" i="5"/>
  <c r="A3" i="5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7" i="4"/>
  <c r="F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7" i="4"/>
  <c r="A3" i="4"/>
  <c r="G8" i="3"/>
  <c r="G9" i="3"/>
  <c r="G10" i="3"/>
  <c r="G11" i="3"/>
  <c r="G7" i="3"/>
  <c r="F8" i="3"/>
  <c r="F9" i="3"/>
  <c r="F10" i="3"/>
  <c r="F11" i="3"/>
  <c r="F7" i="3"/>
  <c r="E8" i="3"/>
  <c r="E9" i="3"/>
  <c r="E10" i="3"/>
  <c r="E12" i="3" s="1"/>
  <c r="E11" i="3"/>
  <c r="E7" i="3"/>
  <c r="D8" i="3"/>
  <c r="D9" i="3"/>
  <c r="D10" i="3"/>
  <c r="D11" i="3"/>
  <c r="D7" i="3"/>
  <c r="C8" i="3"/>
  <c r="C9" i="3"/>
  <c r="C10" i="3"/>
  <c r="C11" i="3"/>
  <c r="C7" i="3"/>
  <c r="B8" i="3"/>
  <c r="B9" i="3"/>
  <c r="B10" i="3"/>
  <c r="B12" i="3" s="1"/>
  <c r="B11" i="3"/>
  <c r="B7" i="3"/>
  <c r="A3" i="3"/>
  <c r="G8" i="2"/>
  <c r="G9" i="2"/>
  <c r="G7" i="2"/>
  <c r="F8" i="2"/>
  <c r="F9" i="2"/>
  <c r="F7" i="2"/>
  <c r="F10" i="2" s="1"/>
  <c r="E8" i="2"/>
  <c r="E9" i="2"/>
  <c r="E7" i="2"/>
  <c r="D8" i="2"/>
  <c r="D9" i="2"/>
  <c r="D7" i="2"/>
  <c r="C8" i="2"/>
  <c r="C9" i="2"/>
  <c r="C7" i="2"/>
  <c r="B9" i="2"/>
  <c r="B8" i="2"/>
  <c r="B7" i="2"/>
  <c r="G14" i="6" l="1"/>
  <c r="E14" i="6"/>
  <c r="D14" i="6"/>
  <c r="C14" i="6"/>
  <c r="B14" i="6"/>
  <c r="G10" i="5"/>
  <c r="F10" i="5"/>
  <c r="D10" i="5"/>
  <c r="B10" i="5"/>
  <c r="F24" i="4"/>
  <c r="G24" i="4"/>
  <c r="E24" i="4"/>
  <c r="D24" i="4"/>
  <c r="C24" i="4"/>
  <c r="B24" i="4"/>
  <c r="G12" i="3"/>
  <c r="F12" i="3"/>
  <c r="D12" i="3"/>
  <c r="C12" i="3"/>
  <c r="G10" i="2"/>
  <c r="E10" i="2"/>
  <c r="C10" i="2"/>
  <c r="D10" i="2"/>
  <c r="B10" i="2"/>
</calcChain>
</file>

<file path=xl/sharedStrings.xml><?xml version="1.0" encoding="utf-8"?>
<sst xmlns="http://schemas.openxmlformats.org/spreadsheetml/2006/main" count="263" uniqueCount="67">
  <si>
    <t>Ano</t>
  </si>
  <si>
    <t>Função</t>
  </si>
  <si>
    <t>Unidade Orçamentária</t>
  </si>
  <si>
    <t>Programa</t>
  </si>
  <si>
    <t>Ação</t>
  </si>
  <si>
    <t>Grupo de Despesa</t>
  </si>
  <si>
    <t>Fonte</t>
  </si>
  <si>
    <t>Projeto de Lei</t>
  </si>
  <si>
    <t>Dotação Inicial</t>
  </si>
  <si>
    <t>Dotação Atual</t>
  </si>
  <si>
    <t>Empenhado</t>
  </si>
  <si>
    <t>Liquidado</t>
  </si>
  <si>
    <t>Pago</t>
  </si>
  <si>
    <t>Total</t>
  </si>
  <si>
    <t>09 - Previdência Social</t>
  </si>
  <si>
    <t>26237 - Universidade Federal de Juiz de Fora</t>
  </si>
  <si>
    <t>0032 - Programa de Gestão e Manutenção do Poder Executivo</t>
  </si>
  <si>
    <t>0181 - Aposentadorias e Pensões Civis da União</t>
  </si>
  <si>
    <t>1 - Pessoal e Encargos Sociais</t>
  </si>
  <si>
    <t>1000 - Recursos Livres da União</t>
  </si>
  <si>
    <t>1001 - Recursos Livres da Seguridade Social</t>
  </si>
  <si>
    <t>1056 - Benefícios do Regime Próprio de Previdência Social da União</t>
  </si>
  <si>
    <t>12 - Educação</t>
  </si>
  <si>
    <t>09HB - Contribuição da União, de suas Autarquias e Fundações para o Custeio do Regime de Previdência dos Servidores Públicos Federais</t>
  </si>
  <si>
    <t>20TP - Ativos Civis da União</t>
  </si>
  <si>
    <t>212B - Benefícios Obrigatórios aos Servidores Civis, Empregados, Militares e seus Dependentes</t>
  </si>
  <si>
    <t>3 - Outras Despesas Correntes</t>
  </si>
  <si>
    <t>2004 - Assistência Médica e Odontológica aos Servidores Civis, Empregados, Militares e seus Dependentes</t>
  </si>
  <si>
    <t>4572 - Capacitação de Servidores Públicos Federais em Processo de Qualificação e Requalificação</t>
  </si>
  <si>
    <t>5111 - Educação Básica Democrática, com qualidade e equidade</t>
  </si>
  <si>
    <t>20RI - Funcionamento das Instituições Federais de Educação Básica</t>
  </si>
  <si>
    <t>5113 - Educação Superior: Qualidade, Democracia, Equidade e Sustentabilidade</t>
  </si>
  <si>
    <t>15R3 - Apoio à Consolidação, Reestruturação e Modernização das Instituições Federais de Ensino Superior</t>
  </si>
  <si>
    <t>4 - Investimentos</t>
  </si>
  <si>
    <t>1050 - Recursos Próprios Livres da UO</t>
  </si>
  <si>
    <t>20GK - Fomento às Ações de Graduação, Pós-Graduação, Ensino, Pesquisa e Extensão</t>
  </si>
  <si>
    <t>20RK - Funcionamento de Instituições Federais de Ensino Superior</t>
  </si>
  <si>
    <t>21D7 - Apoio à Educação a Distância</t>
  </si>
  <si>
    <t>21GS - Internacionalização da Educação Superior</t>
  </si>
  <si>
    <t>4002 - Assistência ao Estudante de Ensino Superior</t>
  </si>
  <si>
    <t>8282 - Reestruturação e Modernização das Instituições Federais de Ensino Superior</t>
  </si>
  <si>
    <t>28 - Encargos Especiais</t>
  </si>
  <si>
    <t>0909 - Operações Especiais: Outros Encargos Especiais</t>
  </si>
  <si>
    <t>00S6 - Benefício Especial - Lei nº 12.618, de 2012</t>
  </si>
  <si>
    <t>0910 - Operações Especiais: Gestão da Participação em Organismos e Entidades Nacionais e Internacionais</t>
  </si>
  <si>
    <t>00PW - Contribuições Regulares a Entidades ou Organismos Nacionais sem Exigência de Programação Específica</t>
  </si>
  <si>
    <t>00UU - Contribuições Regulares a Organismos Internacionais de Direito Privado sem Exigência de Programação Específica</t>
  </si>
  <si>
    <t>Status da Seleção:</t>
  </si>
  <si>
    <t>Ano: 2025</t>
  </si>
  <si>
    <t>Unidade Orçamentária: 26237 - Universidade Federal de Juiz de Fora</t>
  </si>
  <si>
    <t>Função: 09 - Previdência Social, 12 - Educação, 28 - Encargos Especiais</t>
  </si>
  <si>
    <t>Programa: 0032 - Programa de Gestão e Manutenção do Poder Executivo, 0909 - Operações Especiais: Outros Encargos Especiais, 0910 - Operações Especiais: Gestão da Participação em Organismos e Entidades Nacionais e Internacionais, 5111 - Educação Básica Democrática, com qualidade e equidade, 5113 - Educação Superior: Qualidade, Democracia, Equidade e Sustentabilidade</t>
  </si>
  <si>
    <t>Ação: 00PW - Contribuições Regulares a Entidades ou Organismos Nacionais sem Exigência de Programação Específica, 00S6 - Benefício Especial - Lei nº 12.618, de 2012, 00UU - Contribuições Regulares a Organismos Internacionais de Direito Privado sem Exigência de Programação Específica, 09HB - Contribuição da União, de suas Autarquias e Fundações para o Custeio do Regime de Previdência dos Servidores Públicos Federais, 15R3 - Apoio à Consolidação, Reestruturação e Modernização das Instituições Federais de Ensino Superior, 20GK - Fomento às Ações de Graduação, Pós-Graduação, Ensino, Pesquisa e Extensão, 20RI - Funcionamento das Instituições Federais de Educação Básica, 20RK - Funcionamento de Instituições Federais de Ensino Superior, 20TP - Ativos Civis da União, 21D7 - Apoio à Educação a Distância, 21GS - Internacionalização da Educação Superior, 0181 - Aposentadorias e Pensões Civis da União, 212B - Benefícios Obrigatórios aos Servidores Civis, Empregados, Militares e seus Dependentes, 2004 - Assistência Médica e Odontológica aos Servidores Civis, Empregados, Militares e seus Dependentes, 4002 - Assistência ao Estudante de Ensino Superior, 4572 - Capacitação de Servidores Públicos Federais em Processo de Qualificação e Requalificação, 8282 - Reestruturação e Modernização das Instituições Federais de Ensino Superior</t>
  </si>
  <si>
    <t>Grupo de Despesa: 1 - Pessoal e Encargos Sociais, 3 - Outras Despesas Correntes, 4 - Investimentos</t>
  </si>
  <si>
    <t>Fonte: 1000 - Recursos Livres da União, 1001 - Recursos Livres da Seguridade Social, 1050 - Recursos Próprios Livres da UO, 1056 - Benefícios do Regime Próprio de Previdência Social da União</t>
  </si>
  <si>
    <t>Universidade Federal de Juiz de Fora</t>
  </si>
  <si>
    <t>Ano 2025</t>
  </si>
  <si>
    <t>Por Função</t>
  </si>
  <si>
    <t>Dados SIOP extraídos em 05/05/2026</t>
  </si>
  <si>
    <t>Por Programa</t>
  </si>
  <si>
    <t>Ano 2026</t>
  </si>
  <si>
    <t>Por ação</t>
  </si>
  <si>
    <t>Por Grupo de Despesa</t>
  </si>
  <si>
    <t>Por Fonte</t>
  </si>
  <si>
    <t>3008 - Educação Pública, com Prioridade para a Educação Básica</t>
  </si>
  <si>
    <t>3050 - Recursos Próprios Livres da UO</t>
  </si>
  <si>
    <t>3051 - Recursos Próprios da UO para Aplicação Exclusiva em Despesas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</si>
</sst>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1E0B5"/>
        <bgColor indexed="64"/>
      </patternFill>
    </fill>
    <fill>
      <patternFill patternType="solid">
        <fgColor rgb="FFE7EF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BBD192"/>
      </left>
      <right style="thin">
        <color rgb="FFBBD192"/>
      </right>
      <top style="medium">
        <color rgb="FF000000"/>
      </top>
      <bottom style="thin">
        <color rgb="FFBBD192"/>
      </bottom>
      <diagonal/>
    </border>
    <border>
      <left style="thin">
        <color rgb="FFBBD192"/>
      </left>
      <right style="medium">
        <color rgb="FF000000"/>
      </right>
      <top style="medium">
        <color rgb="FF000000"/>
      </top>
      <bottom style="thin">
        <color rgb="FFBBD192"/>
      </bottom>
      <diagonal/>
    </border>
    <border>
      <left style="thin">
        <color rgb="FFBBD192"/>
      </left>
      <right style="thin">
        <color rgb="FFBBD192"/>
      </right>
      <top style="thin">
        <color rgb="FFBBD192"/>
      </top>
      <bottom style="thin">
        <color rgb="FFBBD192"/>
      </bottom>
      <diagonal/>
    </border>
    <border>
      <left style="thin">
        <color rgb="FFBBD192"/>
      </left>
      <right/>
      <top style="medium">
        <color rgb="FFBBD192"/>
      </top>
      <bottom style="medium">
        <color rgb="FFBBD192"/>
      </bottom>
      <diagonal/>
    </border>
    <border>
      <left/>
      <right/>
      <top style="medium">
        <color rgb="FFBBD192"/>
      </top>
      <bottom style="medium">
        <color rgb="FFBBD192"/>
      </bottom>
      <diagonal/>
    </border>
    <border>
      <left/>
      <right style="thin">
        <color rgb="FFBBD192"/>
      </right>
      <top style="medium">
        <color rgb="FFBBD192"/>
      </top>
      <bottom style="medium">
        <color rgb="FFBBD192"/>
      </bottom>
      <diagonal/>
    </border>
    <border>
      <left style="thin">
        <color rgb="FFBBD192"/>
      </left>
      <right style="thin">
        <color rgb="FFBBD192"/>
      </right>
      <top style="medium">
        <color rgb="FFBBD192"/>
      </top>
      <bottom style="medium">
        <color rgb="FFBBD192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rgb="FFBBD192"/>
      </right>
      <top style="medium">
        <color indexed="64"/>
      </top>
      <bottom style="thin">
        <color rgb="FFBBD192"/>
      </bottom>
      <diagonal/>
    </border>
    <border>
      <left style="thin">
        <color rgb="FFBBD192"/>
      </left>
      <right style="thin">
        <color rgb="FFBBD192"/>
      </right>
      <top style="medium">
        <color indexed="64"/>
      </top>
      <bottom style="thin">
        <color rgb="FFBBD192"/>
      </bottom>
      <diagonal/>
    </border>
    <border>
      <left style="thin">
        <color rgb="FFBBD192"/>
      </left>
      <right style="medium">
        <color indexed="64"/>
      </right>
      <top style="medium">
        <color indexed="64"/>
      </top>
      <bottom style="thin">
        <color rgb="FFBBD192"/>
      </bottom>
      <diagonal/>
    </border>
    <border>
      <left style="medium">
        <color indexed="64"/>
      </left>
      <right style="thin">
        <color rgb="FFBBD192"/>
      </right>
      <top style="thin">
        <color rgb="FFBBD192"/>
      </top>
      <bottom style="thin">
        <color rgb="FFBBD192"/>
      </bottom>
      <diagonal/>
    </border>
    <border>
      <left style="thin">
        <color rgb="FFBBD192"/>
      </left>
      <right style="medium">
        <color indexed="64"/>
      </right>
      <top style="thin">
        <color rgb="FFBBD192"/>
      </top>
      <bottom style="thin">
        <color rgb="FFBBD192"/>
      </bottom>
      <diagonal/>
    </border>
    <border>
      <left style="medium">
        <color indexed="64"/>
      </left>
      <right style="thin">
        <color rgb="FFBBD192"/>
      </right>
      <top style="thin">
        <color rgb="FFBBD192"/>
      </top>
      <bottom style="medium">
        <color indexed="64"/>
      </bottom>
      <diagonal/>
    </border>
    <border>
      <left style="thin">
        <color rgb="FFBBD192"/>
      </left>
      <right style="thin">
        <color rgb="FFBBD192"/>
      </right>
      <top style="thin">
        <color rgb="FFBBD192"/>
      </top>
      <bottom style="medium">
        <color indexed="64"/>
      </bottom>
      <diagonal/>
    </border>
    <border>
      <left style="thin">
        <color rgb="FFBBD192"/>
      </left>
      <right style="medium">
        <color indexed="64"/>
      </right>
      <top style="thin">
        <color rgb="FFBBD19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BBD192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3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3" fontId="1" fillId="2" borderId="7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5" borderId="0" xfId="0" applyFont="1" applyFill="1"/>
    <xf numFmtId="4" fontId="5" fillId="5" borderId="0" xfId="0" applyNumberFormat="1" applyFont="1" applyFill="1" applyAlignment="1">
      <alignment horizontal="right"/>
    </xf>
    <xf numFmtId="0" fontId="7" fillId="5" borderId="9" xfId="0" applyFont="1" applyFill="1" applyBorder="1" applyAlignment="1">
      <alignment horizontal="center" vertical="center"/>
    </xf>
    <xf numFmtId="4" fontId="7" fillId="5" borderId="10" xfId="0" applyNumberFormat="1" applyFont="1" applyFill="1" applyBorder="1" applyAlignment="1">
      <alignment horizontal="center" vertical="center"/>
    </xf>
    <xf numFmtId="4" fontId="7" fillId="5" borderId="11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left" vertical="center"/>
    </xf>
    <xf numFmtId="4" fontId="3" fillId="5" borderId="3" xfId="0" applyNumberFormat="1" applyFont="1" applyFill="1" applyBorder="1" applyAlignment="1">
      <alignment horizontal="right" vertical="center"/>
    </xf>
    <xf numFmtId="4" fontId="3" fillId="5" borderId="13" xfId="0" applyNumberFormat="1" applyFont="1" applyFill="1" applyBorder="1" applyAlignment="1">
      <alignment horizontal="right" vertical="center"/>
    </xf>
    <xf numFmtId="0" fontId="3" fillId="5" borderId="12" xfId="0" applyFont="1" applyFill="1" applyBorder="1" applyAlignment="1">
      <alignment vertical="center"/>
    </xf>
    <xf numFmtId="0" fontId="7" fillId="5" borderId="14" xfId="0" applyFont="1" applyFill="1" applyBorder="1" applyAlignment="1">
      <alignment horizontal="center" vertical="center"/>
    </xf>
    <xf numFmtId="4" fontId="7" fillId="5" borderId="15" xfId="0" applyNumberFormat="1" applyFont="1" applyFill="1" applyBorder="1" applyAlignment="1">
      <alignment horizontal="right" vertical="center"/>
    </xf>
    <xf numFmtId="4" fontId="7" fillId="5" borderId="16" xfId="0" applyNumberFormat="1" applyFont="1" applyFill="1" applyBorder="1" applyAlignment="1">
      <alignment horizontal="right" vertical="center"/>
    </xf>
    <xf numFmtId="0" fontId="7" fillId="5" borderId="9" xfId="0" applyFont="1" applyFill="1" applyBorder="1" applyAlignment="1">
      <alignment horizontal="center"/>
    </xf>
    <xf numFmtId="4" fontId="7" fillId="5" borderId="10" xfId="0" applyNumberFormat="1" applyFont="1" applyFill="1" applyBorder="1" applyAlignment="1">
      <alignment horizontal="center"/>
    </xf>
    <xf numFmtId="4" fontId="7" fillId="5" borderId="11" xfId="0" applyNumberFormat="1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0" fillId="5" borderId="0" xfId="0" applyFill="1"/>
    <xf numFmtId="0" fontId="3" fillId="5" borderId="8" xfId="0" applyFont="1" applyFill="1" applyBorder="1" applyAlignment="1">
      <alignment horizontal="left" vertical="top"/>
    </xf>
    <xf numFmtId="0" fontId="7" fillId="5" borderId="1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showGridLines="0" tabSelected="1" workbookViewId="0">
      <selection activeCell="I6" sqref="I6"/>
    </sheetView>
  </sheetViews>
  <sheetFormatPr defaultRowHeight="15" x14ac:dyDescent="0.25"/>
  <cols>
    <col min="1" max="1" width="7" customWidth="1"/>
    <col min="2" max="2" width="16.5703125" customWidth="1"/>
    <col min="3" max="3" width="33.140625" customWidth="1"/>
    <col min="4" max="4" width="45.5703125" customWidth="1"/>
    <col min="5" max="5" width="49.5703125" customWidth="1"/>
    <col min="6" max="6" width="22.7109375" bestFit="1" customWidth="1"/>
    <col min="7" max="7" width="48" bestFit="1" customWidth="1"/>
    <col min="8" max="8" width="18.140625" customWidth="1"/>
    <col min="9" max="9" width="19" customWidth="1"/>
    <col min="10" max="10" width="17" customWidth="1"/>
    <col min="11" max="11" width="18" customWidth="1"/>
    <col min="12" max="12" width="17.5703125" customWidth="1"/>
    <col min="13" max="13" width="19.7109375" customWidth="1"/>
  </cols>
  <sheetData>
    <row r="1" spans="1:13" ht="42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ht="42" customHeight="1" x14ac:dyDescent="0.25">
      <c r="A2" s="2" t="s">
        <v>13</v>
      </c>
      <c r="B2" s="3"/>
      <c r="C2" s="3"/>
      <c r="D2" s="3"/>
      <c r="E2" s="3"/>
      <c r="F2" s="3"/>
      <c r="G2" s="4"/>
      <c r="H2" s="5">
        <v>1294198087</v>
      </c>
      <c r="I2" s="5">
        <v>1290357779</v>
      </c>
      <c r="J2" s="5">
        <v>1431540030</v>
      </c>
      <c r="K2" s="5">
        <v>1427057941.819999</v>
      </c>
      <c r="L2" s="5">
        <v>1314272130.019999</v>
      </c>
      <c r="M2" s="5">
        <v>1192645109.25</v>
      </c>
    </row>
    <row r="3" spans="1:13" ht="42" customHeight="1" x14ac:dyDescent="0.25">
      <c r="A3" s="6">
        <v>2025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7">
        <v>0</v>
      </c>
      <c r="I3" s="7">
        <v>0</v>
      </c>
      <c r="J3" s="7">
        <v>23229108</v>
      </c>
      <c r="K3" s="7">
        <v>23229108</v>
      </c>
      <c r="L3" s="7">
        <v>23229108</v>
      </c>
      <c r="M3" s="7">
        <v>20897066.16</v>
      </c>
    </row>
    <row r="4" spans="1:13" ht="42" customHeight="1" x14ac:dyDescent="0.25">
      <c r="A4" s="6">
        <v>2025</v>
      </c>
      <c r="B4" s="6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6" t="s">
        <v>20</v>
      </c>
      <c r="H4" s="7">
        <v>13939720</v>
      </c>
      <c r="I4" s="7">
        <v>13939720</v>
      </c>
      <c r="J4" s="7">
        <v>13939720</v>
      </c>
      <c r="K4" s="7">
        <v>13939720</v>
      </c>
      <c r="L4" s="7">
        <v>13939720</v>
      </c>
      <c r="M4" s="7">
        <v>13939720</v>
      </c>
    </row>
    <row r="5" spans="1:13" ht="42" customHeight="1" x14ac:dyDescent="0.25">
      <c r="A5" s="6">
        <v>2025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21</v>
      </c>
      <c r="H5" s="7">
        <v>260773842</v>
      </c>
      <c r="I5" s="7">
        <v>260773842</v>
      </c>
      <c r="J5" s="7">
        <v>269121108</v>
      </c>
      <c r="K5" s="7">
        <v>268867060.01999998</v>
      </c>
      <c r="L5" s="7">
        <v>268867060.01999998</v>
      </c>
      <c r="M5" s="7">
        <v>242803166.22</v>
      </c>
    </row>
    <row r="6" spans="1:13" ht="42" customHeight="1" x14ac:dyDescent="0.25">
      <c r="A6" s="6">
        <v>2025</v>
      </c>
      <c r="B6" s="6" t="s">
        <v>22</v>
      </c>
      <c r="C6" s="6" t="s">
        <v>15</v>
      </c>
      <c r="D6" s="6" t="s">
        <v>16</v>
      </c>
      <c r="E6" s="6" t="s">
        <v>23</v>
      </c>
      <c r="F6" s="6" t="s">
        <v>18</v>
      </c>
      <c r="G6" s="6" t="s">
        <v>19</v>
      </c>
      <c r="H6" s="7">
        <v>100162166</v>
      </c>
      <c r="I6" s="7">
        <v>100162166</v>
      </c>
      <c r="J6" s="7">
        <v>115923861</v>
      </c>
      <c r="K6" s="7">
        <v>114919941.54000001</v>
      </c>
      <c r="L6" s="7">
        <v>114919941.54000001</v>
      </c>
      <c r="M6" s="7">
        <v>105993758.73999999</v>
      </c>
    </row>
    <row r="7" spans="1:13" ht="42" customHeight="1" x14ac:dyDescent="0.25">
      <c r="A7" s="6">
        <v>2025</v>
      </c>
      <c r="B7" s="6" t="s">
        <v>22</v>
      </c>
      <c r="C7" s="6" t="s">
        <v>15</v>
      </c>
      <c r="D7" s="6" t="s">
        <v>16</v>
      </c>
      <c r="E7" s="6" t="s">
        <v>24</v>
      </c>
      <c r="F7" s="6" t="s">
        <v>18</v>
      </c>
      <c r="G7" s="6" t="s">
        <v>19</v>
      </c>
      <c r="H7" s="7">
        <v>504820902</v>
      </c>
      <c r="I7" s="7">
        <v>504820902</v>
      </c>
      <c r="J7" s="7">
        <v>595297830</v>
      </c>
      <c r="K7" s="7">
        <v>593547306.43000019</v>
      </c>
      <c r="L7" s="7">
        <v>593547306.43000019</v>
      </c>
      <c r="M7" s="7">
        <v>521843572.79000008</v>
      </c>
    </row>
    <row r="8" spans="1:13" ht="42" customHeight="1" x14ac:dyDescent="0.25">
      <c r="A8" s="6">
        <v>2025</v>
      </c>
      <c r="B8" s="6" t="s">
        <v>22</v>
      </c>
      <c r="C8" s="6" t="s">
        <v>15</v>
      </c>
      <c r="D8" s="6" t="s">
        <v>16</v>
      </c>
      <c r="E8" s="6" t="s">
        <v>25</v>
      </c>
      <c r="F8" s="6" t="s">
        <v>26</v>
      </c>
      <c r="G8" s="6" t="s">
        <v>19</v>
      </c>
      <c r="H8" s="7">
        <v>40124712</v>
      </c>
      <c r="I8" s="7">
        <v>40124712</v>
      </c>
      <c r="J8" s="7">
        <v>41227077</v>
      </c>
      <c r="K8" s="7">
        <v>40701266.07</v>
      </c>
      <c r="L8" s="7">
        <v>40701266.07</v>
      </c>
      <c r="M8" s="7">
        <v>36921422.420000002</v>
      </c>
    </row>
    <row r="9" spans="1:13" ht="42" customHeight="1" x14ac:dyDescent="0.25">
      <c r="A9" s="6">
        <v>2025</v>
      </c>
      <c r="B9" s="6" t="s">
        <v>22</v>
      </c>
      <c r="C9" s="6" t="s">
        <v>15</v>
      </c>
      <c r="D9" s="6" t="s">
        <v>16</v>
      </c>
      <c r="E9" s="6" t="s">
        <v>27</v>
      </c>
      <c r="F9" s="6" t="s">
        <v>26</v>
      </c>
      <c r="G9" s="6" t="s">
        <v>19</v>
      </c>
      <c r="H9" s="7">
        <v>15594504</v>
      </c>
      <c r="I9" s="7">
        <v>15594504</v>
      </c>
      <c r="J9" s="7">
        <v>16194504</v>
      </c>
      <c r="K9" s="7">
        <v>15262919.210000001</v>
      </c>
      <c r="L9" s="7">
        <v>15104262.960000001</v>
      </c>
      <c r="M9" s="7">
        <v>13756312.98</v>
      </c>
    </row>
    <row r="10" spans="1:13" ht="42" customHeight="1" x14ac:dyDescent="0.25">
      <c r="A10" s="6">
        <v>2025</v>
      </c>
      <c r="B10" s="6" t="s">
        <v>22</v>
      </c>
      <c r="C10" s="6" t="s">
        <v>15</v>
      </c>
      <c r="D10" s="6" t="s">
        <v>16</v>
      </c>
      <c r="E10" s="6" t="s">
        <v>28</v>
      </c>
      <c r="F10" s="6" t="s">
        <v>26</v>
      </c>
      <c r="G10" s="6" t="s">
        <v>19</v>
      </c>
      <c r="H10" s="7">
        <v>1781200</v>
      </c>
      <c r="I10" s="7">
        <v>1693331</v>
      </c>
      <c r="J10" s="7">
        <v>1693331</v>
      </c>
      <c r="K10" s="7">
        <v>1693331</v>
      </c>
      <c r="L10" s="7">
        <v>891392.94</v>
      </c>
      <c r="M10" s="7">
        <v>890828.7699999999</v>
      </c>
    </row>
    <row r="11" spans="1:13" ht="42" customHeight="1" x14ac:dyDescent="0.25">
      <c r="A11" s="6">
        <v>2025</v>
      </c>
      <c r="B11" s="6" t="s">
        <v>22</v>
      </c>
      <c r="C11" s="6" t="s">
        <v>15</v>
      </c>
      <c r="D11" s="6" t="s">
        <v>29</v>
      </c>
      <c r="E11" s="6" t="s">
        <v>30</v>
      </c>
      <c r="F11" s="6" t="s">
        <v>26</v>
      </c>
      <c r="G11" s="6" t="s">
        <v>19</v>
      </c>
      <c r="H11" s="7">
        <v>1029987</v>
      </c>
      <c r="I11" s="7">
        <v>979177</v>
      </c>
      <c r="J11" s="7">
        <v>979177</v>
      </c>
      <c r="K11" s="7">
        <v>979176.99999999988</v>
      </c>
      <c r="L11" s="7">
        <v>961834.30999999994</v>
      </c>
      <c r="M11" s="7">
        <v>961212.57</v>
      </c>
    </row>
    <row r="12" spans="1:13" ht="42" customHeight="1" x14ac:dyDescent="0.25">
      <c r="A12" s="6">
        <v>2025</v>
      </c>
      <c r="B12" s="6" t="s">
        <v>22</v>
      </c>
      <c r="C12" s="6" t="s">
        <v>15</v>
      </c>
      <c r="D12" s="6" t="s">
        <v>31</v>
      </c>
      <c r="E12" s="6" t="s">
        <v>32</v>
      </c>
      <c r="F12" s="6" t="s">
        <v>33</v>
      </c>
      <c r="G12" s="6" t="s">
        <v>19</v>
      </c>
      <c r="H12" s="7">
        <v>0</v>
      </c>
      <c r="I12" s="7">
        <v>4289101</v>
      </c>
      <c r="J12" s="7">
        <v>4289101</v>
      </c>
      <c r="K12" s="7">
        <v>4289099.7699999996</v>
      </c>
      <c r="L12" s="7">
        <v>1734069.33</v>
      </c>
      <c r="M12" s="7">
        <v>1734069.33</v>
      </c>
    </row>
    <row r="13" spans="1:13" ht="42" customHeight="1" x14ac:dyDescent="0.25">
      <c r="A13" s="6">
        <v>2025</v>
      </c>
      <c r="B13" s="6" t="s">
        <v>22</v>
      </c>
      <c r="C13" s="6" t="s">
        <v>15</v>
      </c>
      <c r="D13" s="6" t="s">
        <v>31</v>
      </c>
      <c r="E13" s="6" t="s">
        <v>32</v>
      </c>
      <c r="F13" s="6" t="s">
        <v>33</v>
      </c>
      <c r="G13" s="6" t="s">
        <v>34</v>
      </c>
      <c r="H13" s="7">
        <v>5760000</v>
      </c>
      <c r="I13" s="7">
        <v>1470899</v>
      </c>
      <c r="J13" s="7">
        <v>0</v>
      </c>
      <c r="K13" s="7">
        <v>0</v>
      </c>
      <c r="L13" s="7">
        <v>0</v>
      </c>
      <c r="M13" s="7">
        <v>0</v>
      </c>
    </row>
    <row r="14" spans="1:13" ht="42" customHeight="1" x14ac:dyDescent="0.25">
      <c r="A14" s="6">
        <v>2025</v>
      </c>
      <c r="B14" s="6" t="s">
        <v>22</v>
      </c>
      <c r="C14" s="6" t="s">
        <v>15</v>
      </c>
      <c r="D14" s="6" t="s">
        <v>31</v>
      </c>
      <c r="E14" s="6" t="s">
        <v>35</v>
      </c>
      <c r="F14" s="6" t="s">
        <v>26</v>
      </c>
      <c r="G14" s="6" t="s">
        <v>19</v>
      </c>
      <c r="H14" s="7">
        <v>17246000</v>
      </c>
      <c r="I14" s="7">
        <v>16905223</v>
      </c>
      <c r="J14" s="7">
        <v>16645223</v>
      </c>
      <c r="K14" s="7">
        <v>16645223</v>
      </c>
      <c r="L14" s="7">
        <v>14664309.210000001</v>
      </c>
      <c r="M14" s="7">
        <v>14195475.98</v>
      </c>
    </row>
    <row r="15" spans="1:13" ht="42" customHeight="1" x14ac:dyDescent="0.25">
      <c r="A15" s="6">
        <v>2025</v>
      </c>
      <c r="B15" s="6" t="s">
        <v>22</v>
      </c>
      <c r="C15" s="6" t="s">
        <v>15</v>
      </c>
      <c r="D15" s="6" t="s">
        <v>31</v>
      </c>
      <c r="E15" s="6" t="s">
        <v>35</v>
      </c>
      <c r="F15" s="6" t="s">
        <v>26</v>
      </c>
      <c r="G15" s="6" t="s">
        <v>34</v>
      </c>
      <c r="H15" s="7">
        <v>193337721</v>
      </c>
      <c r="I15" s="7">
        <v>193337721</v>
      </c>
      <c r="J15" s="7">
        <v>192337721</v>
      </c>
      <c r="K15" s="7">
        <v>192337721</v>
      </c>
      <c r="L15" s="7">
        <v>94096442.719999999</v>
      </c>
      <c r="M15" s="7">
        <v>88350679.489999995</v>
      </c>
    </row>
    <row r="16" spans="1:13" ht="42" customHeight="1" x14ac:dyDescent="0.25">
      <c r="A16" s="6">
        <v>2025</v>
      </c>
      <c r="B16" s="6" t="s">
        <v>22</v>
      </c>
      <c r="C16" s="6" t="s">
        <v>15</v>
      </c>
      <c r="D16" s="6" t="s">
        <v>31</v>
      </c>
      <c r="E16" s="6" t="s">
        <v>35</v>
      </c>
      <c r="F16" s="6" t="s">
        <v>33</v>
      </c>
      <c r="G16" s="6" t="s">
        <v>34</v>
      </c>
      <c r="H16" s="7">
        <v>0</v>
      </c>
      <c r="I16" s="7">
        <v>0</v>
      </c>
      <c r="J16" s="7">
        <v>1000000</v>
      </c>
      <c r="K16" s="7">
        <v>1000000</v>
      </c>
      <c r="L16" s="7">
        <v>405000</v>
      </c>
      <c r="M16" s="7">
        <v>405000</v>
      </c>
    </row>
    <row r="17" spans="1:13" ht="42" customHeight="1" x14ac:dyDescent="0.25">
      <c r="A17" s="6">
        <v>2025</v>
      </c>
      <c r="B17" s="6" t="s">
        <v>22</v>
      </c>
      <c r="C17" s="6" t="s">
        <v>15</v>
      </c>
      <c r="D17" s="6" t="s">
        <v>31</v>
      </c>
      <c r="E17" s="6" t="s">
        <v>36</v>
      </c>
      <c r="F17" s="6" t="s">
        <v>26</v>
      </c>
      <c r="G17" s="6" t="s">
        <v>19</v>
      </c>
      <c r="H17" s="7">
        <v>76480814</v>
      </c>
      <c r="I17" s="7">
        <v>73472510</v>
      </c>
      <c r="J17" s="7">
        <v>75327985</v>
      </c>
      <c r="K17" s="7">
        <v>75327984.99999997</v>
      </c>
      <c r="L17" s="7">
        <v>73026221.629999965</v>
      </c>
      <c r="M17" s="7">
        <v>72631023.959999979</v>
      </c>
    </row>
    <row r="18" spans="1:13" ht="42" customHeight="1" x14ac:dyDescent="0.25">
      <c r="A18" s="6">
        <v>2025</v>
      </c>
      <c r="B18" s="6" t="s">
        <v>22</v>
      </c>
      <c r="C18" s="6" t="s">
        <v>15</v>
      </c>
      <c r="D18" s="6" t="s">
        <v>31</v>
      </c>
      <c r="E18" s="6" t="s">
        <v>36</v>
      </c>
      <c r="F18" s="6" t="s">
        <v>26</v>
      </c>
      <c r="G18" s="6" t="s">
        <v>34</v>
      </c>
      <c r="H18" s="7">
        <v>41916360</v>
      </c>
      <c r="I18" s="7">
        <v>41916360</v>
      </c>
      <c r="J18" s="7">
        <v>42324456</v>
      </c>
      <c r="K18" s="7">
        <v>42324456.000000007</v>
      </c>
      <c r="L18" s="7">
        <v>40974248.359999992</v>
      </c>
      <c r="M18" s="7">
        <v>40226128.690000013</v>
      </c>
    </row>
    <row r="19" spans="1:13" ht="42" customHeight="1" x14ac:dyDescent="0.25">
      <c r="A19" s="6">
        <v>2025</v>
      </c>
      <c r="B19" s="6" t="s">
        <v>22</v>
      </c>
      <c r="C19" s="6" t="s">
        <v>15</v>
      </c>
      <c r="D19" s="6" t="s">
        <v>31</v>
      </c>
      <c r="E19" s="6" t="s">
        <v>36</v>
      </c>
      <c r="F19" s="6" t="s">
        <v>33</v>
      </c>
      <c r="G19" s="6" t="s">
        <v>19</v>
      </c>
      <c r="H19" s="7">
        <v>0</v>
      </c>
      <c r="I19" s="7">
        <v>30000</v>
      </c>
      <c r="J19" s="7">
        <v>68000</v>
      </c>
      <c r="K19" s="7">
        <v>64805.73</v>
      </c>
      <c r="L19" s="7">
        <v>0</v>
      </c>
      <c r="M19" s="7">
        <v>0</v>
      </c>
    </row>
    <row r="20" spans="1:13" ht="42" customHeight="1" x14ac:dyDescent="0.25">
      <c r="A20" s="6">
        <v>2025</v>
      </c>
      <c r="B20" s="6" t="s">
        <v>22</v>
      </c>
      <c r="C20" s="6" t="s">
        <v>15</v>
      </c>
      <c r="D20" s="6" t="s">
        <v>31</v>
      </c>
      <c r="E20" s="6" t="s">
        <v>37</v>
      </c>
      <c r="F20" s="6" t="s">
        <v>26</v>
      </c>
      <c r="G20" s="6" t="s">
        <v>19</v>
      </c>
      <c r="H20" s="7">
        <v>152875</v>
      </c>
      <c r="I20" s="7">
        <v>152875</v>
      </c>
      <c r="J20" s="7">
        <v>152875</v>
      </c>
      <c r="K20" s="7">
        <v>152875</v>
      </c>
      <c r="L20" s="7">
        <v>150015</v>
      </c>
      <c r="M20" s="7">
        <v>119860.42</v>
      </c>
    </row>
    <row r="21" spans="1:13" ht="42" customHeight="1" x14ac:dyDescent="0.25">
      <c r="A21" s="6">
        <v>2025</v>
      </c>
      <c r="B21" s="6" t="s">
        <v>22</v>
      </c>
      <c r="C21" s="6" t="s">
        <v>15</v>
      </c>
      <c r="D21" s="6" t="s">
        <v>31</v>
      </c>
      <c r="E21" s="6" t="s">
        <v>38</v>
      </c>
      <c r="F21" s="6" t="s">
        <v>26</v>
      </c>
      <c r="G21" s="6" t="s">
        <v>19</v>
      </c>
      <c r="H21" s="7">
        <v>77055</v>
      </c>
      <c r="I21" s="7">
        <v>77055</v>
      </c>
      <c r="J21" s="7">
        <v>113055</v>
      </c>
      <c r="K21" s="7">
        <v>113055</v>
      </c>
      <c r="L21" s="7">
        <v>10358.280000000001</v>
      </c>
      <c r="M21" s="7">
        <v>10358.280000000001</v>
      </c>
    </row>
    <row r="22" spans="1:13" ht="42" customHeight="1" x14ac:dyDescent="0.25">
      <c r="A22" s="6">
        <v>2025</v>
      </c>
      <c r="B22" s="6" t="s">
        <v>22</v>
      </c>
      <c r="C22" s="6" t="s">
        <v>15</v>
      </c>
      <c r="D22" s="6" t="s">
        <v>31</v>
      </c>
      <c r="E22" s="6" t="s">
        <v>39</v>
      </c>
      <c r="F22" s="6" t="s">
        <v>26</v>
      </c>
      <c r="G22" s="6" t="s">
        <v>19</v>
      </c>
      <c r="H22" s="7">
        <v>20200904</v>
      </c>
      <c r="I22" s="7">
        <v>19204356</v>
      </c>
      <c r="J22" s="7">
        <v>19204356</v>
      </c>
      <c r="K22" s="7">
        <v>19204356</v>
      </c>
      <c r="L22" s="7">
        <v>16087631.18</v>
      </c>
      <c r="M22" s="7">
        <v>16003510.41</v>
      </c>
    </row>
    <row r="23" spans="1:13" ht="42" customHeight="1" x14ac:dyDescent="0.25">
      <c r="A23" s="6">
        <v>2025</v>
      </c>
      <c r="B23" s="6" t="s">
        <v>22</v>
      </c>
      <c r="C23" s="6" t="s">
        <v>15</v>
      </c>
      <c r="D23" s="6" t="s">
        <v>31</v>
      </c>
      <c r="E23" s="6" t="s">
        <v>40</v>
      </c>
      <c r="F23" s="6" t="s">
        <v>33</v>
      </c>
      <c r="G23" s="6" t="s">
        <v>19</v>
      </c>
      <c r="H23" s="7">
        <v>0</v>
      </c>
      <c r="I23" s="7">
        <v>614000</v>
      </c>
      <c r="J23" s="7">
        <v>614000</v>
      </c>
      <c r="K23" s="7">
        <v>613994.61999999988</v>
      </c>
      <c r="L23" s="7">
        <v>209543.57</v>
      </c>
      <c r="M23" s="7">
        <v>209543.57</v>
      </c>
    </row>
    <row r="24" spans="1:13" ht="42" customHeight="1" x14ac:dyDescent="0.25">
      <c r="A24" s="6">
        <v>2025</v>
      </c>
      <c r="B24" s="6" t="s">
        <v>22</v>
      </c>
      <c r="C24" s="6" t="s">
        <v>15</v>
      </c>
      <c r="D24" s="6" t="s">
        <v>31</v>
      </c>
      <c r="E24" s="6" t="s">
        <v>40</v>
      </c>
      <c r="F24" s="6" t="s">
        <v>33</v>
      </c>
      <c r="G24" s="6" t="s">
        <v>34</v>
      </c>
      <c r="H24" s="7">
        <v>640000</v>
      </c>
      <c r="I24" s="7">
        <v>640000</v>
      </c>
      <c r="J24" s="7">
        <v>1702803</v>
      </c>
      <c r="K24" s="7">
        <v>1702803</v>
      </c>
      <c r="L24" s="7">
        <v>610660.04</v>
      </c>
      <c r="M24" s="7">
        <v>610660.04</v>
      </c>
    </row>
    <row r="25" spans="1:13" ht="42" customHeight="1" x14ac:dyDescent="0.25">
      <c r="A25" s="6">
        <v>2025</v>
      </c>
      <c r="B25" s="6" t="s">
        <v>41</v>
      </c>
      <c r="C25" s="6" t="s">
        <v>15</v>
      </c>
      <c r="D25" s="6" t="s">
        <v>42</v>
      </c>
      <c r="E25" s="6" t="s">
        <v>43</v>
      </c>
      <c r="F25" s="6" t="s">
        <v>18</v>
      </c>
      <c r="G25" s="6" t="s">
        <v>19</v>
      </c>
      <c r="H25" s="7">
        <v>13000</v>
      </c>
      <c r="I25" s="7">
        <v>13000</v>
      </c>
      <c r="J25" s="7">
        <v>13000</v>
      </c>
      <c r="K25" s="7">
        <v>0</v>
      </c>
      <c r="L25" s="7">
        <v>0</v>
      </c>
      <c r="M25" s="7">
        <v>0</v>
      </c>
    </row>
    <row r="26" spans="1:13" ht="42" customHeight="1" x14ac:dyDescent="0.25">
      <c r="A26" s="6">
        <v>2025</v>
      </c>
      <c r="B26" s="6" t="s">
        <v>41</v>
      </c>
      <c r="C26" s="6" t="s">
        <v>15</v>
      </c>
      <c r="D26" s="6" t="s">
        <v>44</v>
      </c>
      <c r="E26" s="6" t="s">
        <v>45</v>
      </c>
      <c r="F26" s="6" t="s">
        <v>26</v>
      </c>
      <c r="G26" s="6" t="s">
        <v>19</v>
      </c>
      <c r="H26" s="7">
        <v>134604</v>
      </c>
      <c r="I26" s="7">
        <v>134604</v>
      </c>
      <c r="J26" s="7">
        <v>130018</v>
      </c>
      <c r="K26" s="7">
        <v>130017.43</v>
      </c>
      <c r="L26" s="7">
        <v>130017.43</v>
      </c>
      <c r="M26" s="7">
        <v>130017.43</v>
      </c>
    </row>
    <row r="27" spans="1:13" ht="42" customHeight="1" x14ac:dyDescent="0.25">
      <c r="A27" s="6">
        <v>2025</v>
      </c>
      <c r="B27" s="6" t="s">
        <v>41</v>
      </c>
      <c r="C27" s="6" t="s">
        <v>15</v>
      </c>
      <c r="D27" s="6" t="s">
        <v>44</v>
      </c>
      <c r="E27" s="6" t="s">
        <v>46</v>
      </c>
      <c r="F27" s="6" t="s">
        <v>26</v>
      </c>
      <c r="G27" s="6" t="s">
        <v>19</v>
      </c>
      <c r="H27" s="7">
        <v>11721</v>
      </c>
      <c r="I27" s="7">
        <v>11721</v>
      </c>
      <c r="J27" s="7">
        <v>11721</v>
      </c>
      <c r="K27" s="7">
        <v>11721</v>
      </c>
      <c r="L27" s="7">
        <v>11721</v>
      </c>
      <c r="M27" s="7">
        <v>11721</v>
      </c>
    </row>
    <row r="28" spans="1:13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x14ac:dyDescent="0.25">
      <c r="A29" s="8" t="s">
        <v>47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 x14ac:dyDescent="0.25">
      <c r="A30" s="8" t="s">
        <v>48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 x14ac:dyDescent="0.25">
      <c r="A31" s="8" t="s">
        <v>49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 x14ac:dyDescent="0.25">
      <c r="A32" s="8" t="s">
        <v>50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x14ac:dyDescent="0.25">
      <c r="A33" s="8" t="s">
        <v>51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 x14ac:dyDescent="0.25">
      <c r="A34" s="8" t="s">
        <v>52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x14ac:dyDescent="0.25">
      <c r="A35" s="8" t="s">
        <v>53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x14ac:dyDescent="0.25">
      <c r="A36" s="8" t="s">
        <v>54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889B3-09F9-4FFD-8584-7AACD880AB59}">
  <dimension ref="A1:G10"/>
  <sheetViews>
    <sheetView showGridLines="0" workbookViewId="0">
      <selection activeCell="H20" sqref="H20"/>
    </sheetView>
  </sheetViews>
  <sheetFormatPr defaultRowHeight="15" x14ac:dyDescent="0.25"/>
  <cols>
    <col min="1" max="1" width="21.28515625" customWidth="1"/>
    <col min="2" max="5" width="14.85546875" bestFit="1" customWidth="1"/>
    <col min="6" max="6" width="14.85546875" customWidth="1"/>
    <col min="7" max="7" width="16" customWidth="1"/>
  </cols>
  <sheetData>
    <row r="1" spans="1:7" x14ac:dyDescent="0.25">
      <c r="A1" s="11" t="s">
        <v>55</v>
      </c>
      <c r="B1" s="12"/>
    </row>
    <row r="2" spans="1:7" x14ac:dyDescent="0.25">
      <c r="A2" s="11" t="s">
        <v>56</v>
      </c>
      <c r="B2" s="12"/>
    </row>
    <row r="3" spans="1:7" x14ac:dyDescent="0.25">
      <c r="A3" s="11" t="s">
        <v>58</v>
      </c>
      <c r="B3" s="12"/>
    </row>
    <row r="5" spans="1:7" ht="15.75" thickBot="1" x14ac:dyDescent="0.3">
      <c r="A5" s="31" t="s">
        <v>57</v>
      </c>
      <c r="B5" s="31"/>
      <c r="C5" s="31"/>
      <c r="D5" s="31"/>
      <c r="E5" s="31"/>
      <c r="F5" s="31"/>
      <c r="G5" s="31"/>
    </row>
    <row r="6" spans="1:7" x14ac:dyDescent="0.25">
      <c r="A6" s="13" t="s">
        <v>1</v>
      </c>
      <c r="B6" s="14" t="s">
        <v>7</v>
      </c>
      <c r="C6" s="14" t="s">
        <v>8</v>
      </c>
      <c r="D6" s="14" t="s">
        <v>9</v>
      </c>
      <c r="E6" s="14" t="s">
        <v>10</v>
      </c>
      <c r="F6" s="14" t="s">
        <v>11</v>
      </c>
      <c r="G6" s="15" t="s">
        <v>12</v>
      </c>
    </row>
    <row r="7" spans="1:7" x14ac:dyDescent="0.25">
      <c r="A7" s="16" t="s">
        <v>14</v>
      </c>
      <c r="B7" s="17">
        <f>+SUMIFS(Document_CH78!H:H,Document_CH78!B:B,'Apresentados - Por Função'!A7)</f>
        <v>274713562</v>
      </c>
      <c r="C7" s="17">
        <f>+SUMIFS(Document_CH78!I:I,Document_CH78!B:B,'Apresentados - Por Função'!A7)</f>
        <v>274713562</v>
      </c>
      <c r="D7" s="17">
        <f>+SUMIFS(Document_CH78!J:J,Document_CH78!B:B,'Apresentados - Por Função'!A7)</f>
        <v>306289936</v>
      </c>
      <c r="E7" s="17">
        <f>+SUMIFS(Document_CH78!K:K,Document_CH78!B:B,'Apresentados - Por Função'!A7)</f>
        <v>306035888.01999998</v>
      </c>
      <c r="F7" s="17">
        <f>+SUMIFS(Document_CH78!L:L,Document_CH78!B:B,'Apresentados - Por Função'!A7)</f>
        <v>306035888.01999998</v>
      </c>
      <c r="G7" s="18">
        <f>+SUMIFS(Document_CH78!M:M,Document_CH78!B:B,'Apresentados - Por Função'!A7)</f>
        <v>277639952.38</v>
      </c>
    </row>
    <row r="8" spans="1:7" x14ac:dyDescent="0.25">
      <c r="A8" s="19" t="s">
        <v>22</v>
      </c>
      <c r="B8" s="17">
        <f>+SUMIFS(Document_CH78!H:H,Document_CH78!B:B,'Apresentados - Por Função'!A8)</f>
        <v>1019325200</v>
      </c>
      <c r="C8" s="17">
        <f>+SUMIFS(Document_CH78!I:I,Document_CH78!B:B,'Apresentados - Por Função'!A8)</f>
        <v>1015484892</v>
      </c>
      <c r="D8" s="17">
        <f>+SUMIFS(Document_CH78!J:J,Document_CH78!B:B,'Apresentados - Por Função'!A8)</f>
        <v>1125095355</v>
      </c>
      <c r="E8" s="17">
        <f>+SUMIFS(Document_CH78!K:K,Document_CH78!B:B,'Apresentados - Por Função'!A8)</f>
        <v>1120880315.3700001</v>
      </c>
      <c r="F8" s="17">
        <f>+SUMIFS(Document_CH78!L:L,Document_CH78!B:B,'Apresentados - Por Função'!A8)</f>
        <v>1008094503.5700003</v>
      </c>
      <c r="G8" s="18">
        <f>+SUMIFS(Document_CH78!M:M,Document_CH78!B:B,'Apresentados - Por Função'!A8)</f>
        <v>914863418.44000018</v>
      </c>
    </row>
    <row r="9" spans="1:7" x14ac:dyDescent="0.25">
      <c r="A9" s="16" t="s">
        <v>41</v>
      </c>
      <c r="B9" s="17">
        <f>+SUMIFS(Document_CH78!H:H,Document_CH78!B:B,'Apresentados - Por Função'!A9)</f>
        <v>159325</v>
      </c>
      <c r="C9" s="17">
        <f>+SUMIFS(Document_CH78!I:I,Document_CH78!B:B,'Apresentados - Por Função'!A9)</f>
        <v>159325</v>
      </c>
      <c r="D9" s="17">
        <f>+SUMIFS(Document_CH78!J:J,Document_CH78!B:B,'Apresentados - Por Função'!A9)</f>
        <v>154739</v>
      </c>
      <c r="E9" s="17">
        <f>+SUMIFS(Document_CH78!K:K,Document_CH78!B:B,'Apresentados - Por Função'!A9)</f>
        <v>141738.43</v>
      </c>
      <c r="F9" s="17">
        <f>+SUMIFS(Document_CH78!L:L,Document_CH78!B:B,'Apresentados - Por Função'!A9)</f>
        <v>141738.43</v>
      </c>
      <c r="G9" s="18">
        <f>+SUMIFS(Document_CH78!M:M,Document_CH78!B:B,'Apresentados - Por Função'!A9)</f>
        <v>141738.43</v>
      </c>
    </row>
    <row r="10" spans="1:7" ht="15.75" thickBot="1" x14ac:dyDescent="0.3">
      <c r="A10" s="20" t="s">
        <v>13</v>
      </c>
      <c r="B10" s="21">
        <f>SUM(B7:B9)</f>
        <v>1294198087</v>
      </c>
      <c r="C10" s="21">
        <f t="shared" ref="C10:G10" si="0">SUM(C7:C9)</f>
        <v>1290357779</v>
      </c>
      <c r="D10" s="21">
        <f t="shared" si="0"/>
        <v>1431540030</v>
      </c>
      <c r="E10" s="21">
        <f t="shared" si="0"/>
        <v>1427057941.8200002</v>
      </c>
      <c r="F10" s="21">
        <f t="shared" si="0"/>
        <v>1314272130.0200002</v>
      </c>
      <c r="G10" s="22">
        <f t="shared" si="0"/>
        <v>1192645109.2500002</v>
      </c>
    </row>
  </sheetData>
  <mergeCells count="1">
    <mergeCell ref="A5:G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CB643-D80D-41A0-83A8-1AC11AE78BC5}">
  <dimension ref="A1:G12"/>
  <sheetViews>
    <sheetView workbookViewId="0">
      <selection activeCell="B24" sqref="B24"/>
    </sheetView>
  </sheetViews>
  <sheetFormatPr defaultRowHeight="12" x14ac:dyDescent="0.2"/>
  <cols>
    <col min="1" max="1" width="89.85546875" style="11" bestFit="1" customWidth="1"/>
    <col min="2" max="7" width="17.28515625" style="12" customWidth="1"/>
    <col min="8" max="16384" width="9.140625" style="11"/>
  </cols>
  <sheetData>
    <row r="1" spans="1:7" x14ac:dyDescent="0.2">
      <c r="A1" s="11" t="s">
        <v>55</v>
      </c>
    </row>
    <row r="2" spans="1:7" x14ac:dyDescent="0.2">
      <c r="A2" s="11" t="s">
        <v>60</v>
      </c>
    </row>
    <row r="3" spans="1:7" x14ac:dyDescent="0.2">
      <c r="A3" s="11" t="str">
        <f>'Apresentados - Por Função'!A3</f>
        <v>Dados SIOP extraídos em 05/05/2026</v>
      </c>
    </row>
    <row r="5" spans="1:7" ht="12.75" thickBot="1" x14ac:dyDescent="0.25">
      <c r="A5" s="32" t="s">
        <v>59</v>
      </c>
      <c r="B5" s="32"/>
      <c r="C5" s="32"/>
      <c r="D5" s="32"/>
      <c r="E5" s="32"/>
      <c r="F5" s="32"/>
      <c r="G5" s="32"/>
    </row>
    <row r="6" spans="1:7" x14ac:dyDescent="0.2">
      <c r="A6" s="23" t="s">
        <v>3</v>
      </c>
      <c r="B6" s="24" t="s">
        <v>7</v>
      </c>
      <c r="C6" s="24" t="s">
        <v>8</v>
      </c>
      <c r="D6" s="24" t="s">
        <v>9</v>
      </c>
      <c r="E6" s="24" t="s">
        <v>10</v>
      </c>
      <c r="F6" s="24" t="s">
        <v>11</v>
      </c>
      <c r="G6" s="25" t="s">
        <v>12</v>
      </c>
    </row>
    <row r="7" spans="1:7" x14ac:dyDescent="0.2">
      <c r="A7" s="16" t="s">
        <v>16</v>
      </c>
      <c r="B7" s="17">
        <f>+SUMIFS(Document_CH78!H:H,Document_CH78!D:D,'Apresentados - Por Programa'!A7)</f>
        <v>937197046</v>
      </c>
      <c r="C7" s="17">
        <f>+SUMIFS(Document_CH78!I:I,Document_CH78!D:D,'Apresentados - Por Programa'!A7)</f>
        <v>937109177</v>
      </c>
      <c r="D7" s="17">
        <f>+SUMIFS(Document_CH78!J:J,Document_CH78!D:D,'Apresentados - Por Programa'!A7)</f>
        <v>1076626539</v>
      </c>
      <c r="E7" s="17">
        <f>+SUMIFS(Document_CH78!K:K,Document_CH78!D:D,'Apresentados - Por Programa'!A7)</f>
        <v>1072160652.2700003</v>
      </c>
      <c r="F7" s="17">
        <f>+SUMIFS(Document_CH78!L:L,Document_CH78!D:D,'Apresentados - Por Programa'!A7)</f>
        <v>1071200057.9600004</v>
      </c>
      <c r="G7" s="18">
        <f>+SUMIFS(Document_CH78!M:M,Document_CH78!D:D,'Apresentados - Por Programa'!A7)</f>
        <v>957045848.08000004</v>
      </c>
    </row>
    <row r="8" spans="1:7" x14ac:dyDescent="0.2">
      <c r="A8" s="16" t="s">
        <v>29</v>
      </c>
      <c r="B8" s="17">
        <f>+SUMIFS(Document_CH78!H:H,Document_CH78!D:D,'Apresentados - Por Programa'!A8)</f>
        <v>1029987</v>
      </c>
      <c r="C8" s="17">
        <f>+SUMIFS(Document_CH78!I:I,Document_CH78!D:D,'Apresentados - Por Programa'!A8)</f>
        <v>979177</v>
      </c>
      <c r="D8" s="17">
        <f>+SUMIFS(Document_CH78!J:J,Document_CH78!D:D,'Apresentados - Por Programa'!A8)</f>
        <v>979177</v>
      </c>
      <c r="E8" s="17">
        <f>+SUMIFS(Document_CH78!K:K,Document_CH78!D:D,'Apresentados - Por Programa'!A8)</f>
        <v>979176.99999999988</v>
      </c>
      <c r="F8" s="17">
        <f>+SUMIFS(Document_CH78!L:L,Document_CH78!D:D,'Apresentados - Por Programa'!A8)</f>
        <v>961834.30999999994</v>
      </c>
      <c r="G8" s="18">
        <f>+SUMIFS(Document_CH78!M:M,Document_CH78!D:D,'Apresentados - Por Programa'!A8)</f>
        <v>961212.57</v>
      </c>
    </row>
    <row r="9" spans="1:7" x14ac:dyDescent="0.2">
      <c r="A9" s="16" t="s">
        <v>31</v>
      </c>
      <c r="B9" s="17">
        <f>+SUMIFS(Document_CH78!H:H,Document_CH78!D:D,'Apresentados - Por Programa'!A9)</f>
        <v>355811729</v>
      </c>
      <c r="C9" s="17">
        <f>+SUMIFS(Document_CH78!I:I,Document_CH78!D:D,'Apresentados - Por Programa'!A9)</f>
        <v>352110100</v>
      </c>
      <c r="D9" s="17">
        <f>+SUMIFS(Document_CH78!J:J,Document_CH78!D:D,'Apresentados - Por Programa'!A9)</f>
        <v>353779575</v>
      </c>
      <c r="E9" s="17">
        <f>+SUMIFS(Document_CH78!K:K,Document_CH78!D:D,'Apresentados - Por Programa'!A9)</f>
        <v>353776374.12</v>
      </c>
      <c r="F9" s="17">
        <f>+SUMIFS(Document_CH78!L:L,Document_CH78!D:D,'Apresentados - Por Programa'!A9)</f>
        <v>241968499.31999996</v>
      </c>
      <c r="G9" s="18">
        <f>+SUMIFS(Document_CH78!M:M,Document_CH78!D:D,'Apresentados - Por Programa'!A9)</f>
        <v>234496310.16999996</v>
      </c>
    </row>
    <row r="10" spans="1:7" x14ac:dyDescent="0.2">
      <c r="A10" s="16" t="s">
        <v>42</v>
      </c>
      <c r="B10" s="17">
        <f>+SUMIFS(Document_CH78!H:H,Document_CH78!D:D,'Apresentados - Por Programa'!A10)</f>
        <v>13000</v>
      </c>
      <c r="C10" s="17">
        <f>+SUMIFS(Document_CH78!I:I,Document_CH78!D:D,'Apresentados - Por Programa'!A10)</f>
        <v>13000</v>
      </c>
      <c r="D10" s="17">
        <f>+SUMIFS(Document_CH78!J:J,Document_CH78!D:D,'Apresentados - Por Programa'!A10)</f>
        <v>13000</v>
      </c>
      <c r="E10" s="17">
        <f>+SUMIFS(Document_CH78!K:K,Document_CH78!D:D,'Apresentados - Por Programa'!A10)</f>
        <v>0</v>
      </c>
      <c r="F10" s="17">
        <f>+SUMIFS(Document_CH78!L:L,Document_CH78!D:D,'Apresentados - Por Programa'!A10)</f>
        <v>0</v>
      </c>
      <c r="G10" s="18">
        <f>+SUMIFS(Document_CH78!M:M,Document_CH78!D:D,'Apresentados - Por Programa'!A10)</f>
        <v>0</v>
      </c>
    </row>
    <row r="11" spans="1:7" x14ac:dyDescent="0.2">
      <c r="A11" s="16" t="s">
        <v>44</v>
      </c>
      <c r="B11" s="17">
        <f>+SUMIFS(Document_CH78!H:H,Document_CH78!D:D,'Apresentados - Por Programa'!A11)</f>
        <v>146325</v>
      </c>
      <c r="C11" s="17">
        <f>+SUMIFS(Document_CH78!I:I,Document_CH78!D:D,'Apresentados - Por Programa'!A11)</f>
        <v>146325</v>
      </c>
      <c r="D11" s="17">
        <f>+SUMIFS(Document_CH78!J:J,Document_CH78!D:D,'Apresentados - Por Programa'!A11)</f>
        <v>141739</v>
      </c>
      <c r="E11" s="17">
        <f>+SUMIFS(Document_CH78!K:K,Document_CH78!D:D,'Apresentados - Por Programa'!A11)</f>
        <v>141738.43</v>
      </c>
      <c r="F11" s="17">
        <f>+SUMIFS(Document_CH78!L:L,Document_CH78!D:D,'Apresentados - Por Programa'!A11)</f>
        <v>141738.43</v>
      </c>
      <c r="G11" s="18">
        <f>+SUMIFS(Document_CH78!M:M,Document_CH78!D:D,'Apresentados - Por Programa'!A11)</f>
        <v>141738.43</v>
      </c>
    </row>
    <row r="12" spans="1:7" ht="12.75" thickBot="1" x14ac:dyDescent="0.25">
      <c r="A12" s="26" t="s">
        <v>13</v>
      </c>
      <c r="B12" s="21">
        <f t="shared" ref="B12:G12" si="0">SUM(B7:B11)</f>
        <v>1294198087</v>
      </c>
      <c r="C12" s="21">
        <f t="shared" si="0"/>
        <v>1290357779</v>
      </c>
      <c r="D12" s="21">
        <f t="shared" si="0"/>
        <v>1431540030</v>
      </c>
      <c r="E12" s="21">
        <f t="shared" si="0"/>
        <v>1427057941.8200004</v>
      </c>
      <c r="F12" s="21">
        <f t="shared" si="0"/>
        <v>1314272130.0200005</v>
      </c>
      <c r="G12" s="22">
        <f t="shared" si="0"/>
        <v>1192645109.2500002</v>
      </c>
    </row>
  </sheetData>
  <mergeCells count="1">
    <mergeCell ref="A5:G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3D0DA-A154-452A-BBB3-7031CFDDC43A}">
  <dimension ref="A1:G24"/>
  <sheetViews>
    <sheetView workbookViewId="0">
      <selection activeCell="G31" sqref="G31"/>
    </sheetView>
  </sheetViews>
  <sheetFormatPr defaultRowHeight="12" x14ac:dyDescent="0.2"/>
  <cols>
    <col min="1" max="1" width="99.42578125" style="11" customWidth="1"/>
    <col min="2" max="7" width="17.28515625" style="12" customWidth="1"/>
    <col min="8" max="8" width="19.7109375" style="11" customWidth="1"/>
    <col min="9" max="16384" width="9.140625" style="11"/>
  </cols>
  <sheetData>
    <row r="1" spans="1:7" x14ac:dyDescent="0.2">
      <c r="A1" s="11" t="s">
        <v>55</v>
      </c>
    </row>
    <row r="2" spans="1:7" x14ac:dyDescent="0.2">
      <c r="A2" s="11" t="s">
        <v>56</v>
      </c>
    </row>
    <row r="3" spans="1:7" x14ac:dyDescent="0.2">
      <c r="A3" s="11" t="str">
        <f>'Apresentados - Por Função'!A3</f>
        <v>Dados SIOP extraídos em 05/05/2026</v>
      </c>
    </row>
    <row r="5" spans="1:7" ht="12.75" thickBot="1" x14ac:dyDescent="0.25">
      <c r="A5" s="32" t="s">
        <v>61</v>
      </c>
      <c r="B5" s="32"/>
      <c r="C5" s="32"/>
      <c r="D5" s="32"/>
      <c r="E5" s="32"/>
      <c r="F5" s="32"/>
      <c r="G5" s="32"/>
    </row>
    <row r="6" spans="1:7" x14ac:dyDescent="0.2">
      <c r="A6" s="23" t="s">
        <v>4</v>
      </c>
      <c r="B6" s="24" t="s">
        <v>7</v>
      </c>
      <c r="C6" s="24" t="s">
        <v>8</v>
      </c>
      <c r="D6" s="24" t="s">
        <v>9</v>
      </c>
      <c r="E6" s="24" t="s">
        <v>10</v>
      </c>
      <c r="F6" s="24" t="s">
        <v>11</v>
      </c>
      <c r="G6" s="25" t="s">
        <v>12</v>
      </c>
    </row>
    <row r="7" spans="1:7" x14ac:dyDescent="0.2">
      <c r="A7" s="16" t="s">
        <v>17</v>
      </c>
      <c r="B7" s="17">
        <f>+SUMIFS(Document_CH78!H:H,Document_CH78!E:E,'Apresentados - Por ação'!A7)</f>
        <v>274713562</v>
      </c>
      <c r="C7" s="17">
        <f>+SUMIFS(Document_CH78!I:I,Document_CH78!E:E,'Apresentados - Por ação'!A7)</f>
        <v>274713562</v>
      </c>
      <c r="D7" s="17">
        <f>+SUMIFS(Document_CH78!J:J,Document_CH78!E:E,'Apresentados - Por ação'!A7)</f>
        <v>306289936</v>
      </c>
      <c r="E7" s="17">
        <f>+SUMIFS(Document_CH78!K:K,Document_CH78!E:E,'Apresentados - Por ação'!A7)</f>
        <v>306035888.01999998</v>
      </c>
      <c r="F7" s="17">
        <f>+SUMIFS(Document_CH78!L:L,Document_CH78!E:E,'Apresentados - Por ação'!A7)</f>
        <v>306035888.01999998</v>
      </c>
      <c r="G7" s="18">
        <f>+SUMIFS(Document_CH78!M:M,Document_CH78!E:E,'Apresentados - Por ação'!A7)</f>
        <v>277639952.38</v>
      </c>
    </row>
    <row r="8" spans="1:7" x14ac:dyDescent="0.2">
      <c r="A8" s="16" t="s">
        <v>23</v>
      </c>
      <c r="B8" s="17">
        <f>+SUMIFS(Document_CH78!H:H,Document_CH78!E:E,'Apresentados - Por ação'!A8)</f>
        <v>100162166</v>
      </c>
      <c r="C8" s="17">
        <f>+SUMIFS(Document_CH78!I:I,Document_CH78!E:E,'Apresentados - Por ação'!A8)</f>
        <v>100162166</v>
      </c>
      <c r="D8" s="17">
        <f>+SUMIFS(Document_CH78!J:J,Document_CH78!E:E,'Apresentados - Por ação'!A8)</f>
        <v>115923861</v>
      </c>
      <c r="E8" s="17">
        <f>+SUMIFS(Document_CH78!K:K,Document_CH78!E:E,'Apresentados - Por ação'!A8)</f>
        <v>114919941.54000001</v>
      </c>
      <c r="F8" s="17">
        <f>+SUMIFS(Document_CH78!L:L,Document_CH78!E:E,'Apresentados - Por ação'!A8)</f>
        <v>114919941.54000001</v>
      </c>
      <c r="G8" s="18">
        <f>+SUMIFS(Document_CH78!M:M,Document_CH78!E:E,'Apresentados - Por ação'!A8)</f>
        <v>105993758.73999999</v>
      </c>
    </row>
    <row r="9" spans="1:7" x14ac:dyDescent="0.2">
      <c r="A9" s="16" t="s">
        <v>24</v>
      </c>
      <c r="B9" s="17">
        <f>+SUMIFS(Document_CH78!H:H,Document_CH78!E:E,'Apresentados - Por ação'!A9)</f>
        <v>504820902</v>
      </c>
      <c r="C9" s="17">
        <f>+SUMIFS(Document_CH78!I:I,Document_CH78!E:E,'Apresentados - Por ação'!A9)</f>
        <v>504820902</v>
      </c>
      <c r="D9" s="17">
        <f>+SUMIFS(Document_CH78!J:J,Document_CH78!E:E,'Apresentados - Por ação'!A9)</f>
        <v>595297830</v>
      </c>
      <c r="E9" s="17">
        <f>+SUMIFS(Document_CH78!K:K,Document_CH78!E:E,'Apresentados - Por ação'!A9)</f>
        <v>593547306.43000019</v>
      </c>
      <c r="F9" s="17">
        <f>+SUMIFS(Document_CH78!L:L,Document_CH78!E:E,'Apresentados - Por ação'!A9)</f>
        <v>593547306.43000019</v>
      </c>
      <c r="G9" s="18">
        <f>+SUMIFS(Document_CH78!M:M,Document_CH78!E:E,'Apresentados - Por ação'!A9)</f>
        <v>521843572.79000008</v>
      </c>
    </row>
    <row r="10" spans="1:7" x14ac:dyDescent="0.2">
      <c r="A10" s="16" t="s">
        <v>25</v>
      </c>
      <c r="B10" s="17">
        <f>+SUMIFS(Document_CH78!H:H,Document_CH78!E:E,'Apresentados - Por ação'!A10)</f>
        <v>40124712</v>
      </c>
      <c r="C10" s="17">
        <f>+SUMIFS(Document_CH78!I:I,Document_CH78!E:E,'Apresentados - Por ação'!A10)</f>
        <v>40124712</v>
      </c>
      <c r="D10" s="17">
        <f>+SUMIFS(Document_CH78!J:J,Document_CH78!E:E,'Apresentados - Por ação'!A10)</f>
        <v>41227077</v>
      </c>
      <c r="E10" s="17">
        <f>+SUMIFS(Document_CH78!K:K,Document_CH78!E:E,'Apresentados - Por ação'!A10)</f>
        <v>40701266.07</v>
      </c>
      <c r="F10" s="17">
        <f>+SUMIFS(Document_CH78!L:L,Document_CH78!E:E,'Apresentados - Por ação'!A10)</f>
        <v>40701266.07</v>
      </c>
      <c r="G10" s="18">
        <f>+SUMIFS(Document_CH78!M:M,Document_CH78!E:E,'Apresentados - Por ação'!A10)</f>
        <v>36921422.420000002</v>
      </c>
    </row>
    <row r="11" spans="1:7" x14ac:dyDescent="0.2">
      <c r="A11" s="16" t="s">
        <v>27</v>
      </c>
      <c r="B11" s="17">
        <f>+SUMIFS(Document_CH78!H:H,Document_CH78!E:E,'Apresentados - Por ação'!A11)</f>
        <v>15594504</v>
      </c>
      <c r="C11" s="17">
        <f>+SUMIFS(Document_CH78!I:I,Document_CH78!E:E,'Apresentados - Por ação'!A11)</f>
        <v>15594504</v>
      </c>
      <c r="D11" s="17">
        <f>+SUMIFS(Document_CH78!J:J,Document_CH78!E:E,'Apresentados - Por ação'!A11)</f>
        <v>16194504</v>
      </c>
      <c r="E11" s="17">
        <f>+SUMIFS(Document_CH78!K:K,Document_CH78!E:E,'Apresentados - Por ação'!A11)</f>
        <v>15262919.210000001</v>
      </c>
      <c r="F11" s="17">
        <f>+SUMIFS(Document_CH78!L:L,Document_CH78!E:E,'Apresentados - Por ação'!A11)</f>
        <v>15104262.960000001</v>
      </c>
      <c r="G11" s="18">
        <f>+SUMIFS(Document_CH78!M:M,Document_CH78!E:E,'Apresentados - Por ação'!A11)</f>
        <v>13756312.98</v>
      </c>
    </row>
    <row r="12" spans="1:7" x14ac:dyDescent="0.2">
      <c r="A12" s="16" t="s">
        <v>28</v>
      </c>
      <c r="B12" s="17">
        <f>+SUMIFS(Document_CH78!H:H,Document_CH78!E:E,'Apresentados - Por ação'!A12)</f>
        <v>1781200</v>
      </c>
      <c r="C12" s="17">
        <f>+SUMIFS(Document_CH78!I:I,Document_CH78!E:E,'Apresentados - Por ação'!A12)</f>
        <v>1693331</v>
      </c>
      <c r="D12" s="17">
        <f>+SUMIFS(Document_CH78!J:J,Document_CH78!E:E,'Apresentados - Por ação'!A12)</f>
        <v>1693331</v>
      </c>
      <c r="E12" s="17">
        <f>+SUMIFS(Document_CH78!K:K,Document_CH78!E:E,'Apresentados - Por ação'!A12)</f>
        <v>1693331</v>
      </c>
      <c r="F12" s="17">
        <f>+SUMIFS(Document_CH78!L:L,Document_CH78!E:E,'Apresentados - Por ação'!A12)</f>
        <v>891392.94</v>
      </c>
      <c r="G12" s="18">
        <f>+SUMIFS(Document_CH78!M:M,Document_CH78!E:E,'Apresentados - Por ação'!A12)</f>
        <v>890828.7699999999</v>
      </c>
    </row>
    <row r="13" spans="1:7" x14ac:dyDescent="0.2">
      <c r="A13" s="16" t="s">
        <v>30</v>
      </c>
      <c r="B13" s="17">
        <f>+SUMIFS(Document_CH78!H:H,Document_CH78!E:E,'Apresentados - Por ação'!A13)</f>
        <v>1029987</v>
      </c>
      <c r="C13" s="17">
        <f>+SUMIFS(Document_CH78!I:I,Document_CH78!E:E,'Apresentados - Por ação'!A13)</f>
        <v>979177</v>
      </c>
      <c r="D13" s="17">
        <f>+SUMIFS(Document_CH78!J:J,Document_CH78!E:E,'Apresentados - Por ação'!A13)</f>
        <v>979177</v>
      </c>
      <c r="E13" s="17">
        <f>+SUMIFS(Document_CH78!K:K,Document_CH78!E:E,'Apresentados - Por ação'!A13)</f>
        <v>979176.99999999988</v>
      </c>
      <c r="F13" s="17">
        <f>+SUMIFS(Document_CH78!L:L,Document_CH78!E:E,'Apresentados - Por ação'!A13)</f>
        <v>961834.30999999994</v>
      </c>
      <c r="G13" s="18">
        <f>+SUMIFS(Document_CH78!M:M,Document_CH78!E:E,'Apresentados - Por ação'!A13)</f>
        <v>961212.57</v>
      </c>
    </row>
    <row r="14" spans="1:7" x14ac:dyDescent="0.2">
      <c r="A14" s="16" t="s">
        <v>32</v>
      </c>
      <c r="B14" s="17">
        <f>+SUMIFS(Document_CH78!H:H,Document_CH78!E:E,'Apresentados - Por ação'!A14)</f>
        <v>5760000</v>
      </c>
      <c r="C14" s="17">
        <f>+SUMIFS(Document_CH78!I:I,Document_CH78!E:E,'Apresentados - Por ação'!A14)</f>
        <v>5760000</v>
      </c>
      <c r="D14" s="17">
        <f>+SUMIFS(Document_CH78!J:J,Document_CH78!E:E,'Apresentados - Por ação'!A14)</f>
        <v>4289101</v>
      </c>
      <c r="E14" s="17">
        <f>+SUMIFS(Document_CH78!K:K,Document_CH78!E:E,'Apresentados - Por ação'!A14)</f>
        <v>4289099.7699999996</v>
      </c>
      <c r="F14" s="17">
        <f>+SUMIFS(Document_CH78!L:L,Document_CH78!E:E,'Apresentados - Por ação'!A14)</f>
        <v>1734069.33</v>
      </c>
      <c r="G14" s="18">
        <f>+SUMIFS(Document_CH78!M:M,Document_CH78!E:E,'Apresentados - Por ação'!A14)</f>
        <v>1734069.33</v>
      </c>
    </row>
    <row r="15" spans="1:7" x14ac:dyDescent="0.2">
      <c r="A15" s="16" t="s">
        <v>35</v>
      </c>
      <c r="B15" s="17">
        <f>+SUMIFS(Document_CH78!H:H,Document_CH78!E:E,'Apresentados - Por ação'!A15)</f>
        <v>210583721</v>
      </c>
      <c r="C15" s="17">
        <f>+SUMIFS(Document_CH78!I:I,Document_CH78!E:E,'Apresentados - Por ação'!A15)</f>
        <v>210242944</v>
      </c>
      <c r="D15" s="17">
        <f>+SUMIFS(Document_CH78!J:J,Document_CH78!E:E,'Apresentados - Por ação'!A15)</f>
        <v>209982944</v>
      </c>
      <c r="E15" s="17">
        <f>+SUMIFS(Document_CH78!K:K,Document_CH78!E:E,'Apresentados - Por ação'!A15)</f>
        <v>209982944</v>
      </c>
      <c r="F15" s="17">
        <f>+SUMIFS(Document_CH78!L:L,Document_CH78!E:E,'Apresentados - Por ação'!A15)</f>
        <v>109165751.93000001</v>
      </c>
      <c r="G15" s="18">
        <f>+SUMIFS(Document_CH78!M:M,Document_CH78!E:E,'Apresentados - Por ação'!A15)</f>
        <v>102951155.47</v>
      </c>
    </row>
    <row r="16" spans="1:7" x14ac:dyDescent="0.2">
      <c r="A16" s="16" t="s">
        <v>36</v>
      </c>
      <c r="B16" s="17">
        <f>+SUMIFS(Document_CH78!H:H,Document_CH78!E:E,'Apresentados - Por ação'!A16)</f>
        <v>118397174</v>
      </c>
      <c r="C16" s="17">
        <f>+SUMIFS(Document_CH78!I:I,Document_CH78!E:E,'Apresentados - Por ação'!A16)</f>
        <v>115418870</v>
      </c>
      <c r="D16" s="17">
        <f>+SUMIFS(Document_CH78!J:J,Document_CH78!E:E,'Apresentados - Por ação'!A16)</f>
        <v>117720441</v>
      </c>
      <c r="E16" s="17">
        <f>+SUMIFS(Document_CH78!K:K,Document_CH78!E:E,'Apresentados - Por ação'!A16)</f>
        <v>117717246.72999997</v>
      </c>
      <c r="F16" s="17">
        <f>+SUMIFS(Document_CH78!L:L,Document_CH78!E:E,'Apresentados - Por ação'!A16)</f>
        <v>114000469.98999995</v>
      </c>
      <c r="G16" s="18">
        <f>+SUMIFS(Document_CH78!M:M,Document_CH78!E:E,'Apresentados - Por ação'!A16)</f>
        <v>112857152.64999999</v>
      </c>
    </row>
    <row r="17" spans="1:7" x14ac:dyDescent="0.2">
      <c r="A17" s="16" t="s">
        <v>37</v>
      </c>
      <c r="B17" s="17">
        <f>+SUMIFS(Document_CH78!H:H,Document_CH78!E:E,'Apresentados - Por ação'!A17)</f>
        <v>152875</v>
      </c>
      <c r="C17" s="17">
        <f>+SUMIFS(Document_CH78!I:I,Document_CH78!E:E,'Apresentados - Por ação'!A17)</f>
        <v>152875</v>
      </c>
      <c r="D17" s="17">
        <f>+SUMIFS(Document_CH78!J:J,Document_CH78!E:E,'Apresentados - Por ação'!A17)</f>
        <v>152875</v>
      </c>
      <c r="E17" s="17">
        <f>+SUMIFS(Document_CH78!K:K,Document_CH78!E:E,'Apresentados - Por ação'!A17)</f>
        <v>152875</v>
      </c>
      <c r="F17" s="17">
        <f>+SUMIFS(Document_CH78!L:L,Document_CH78!E:E,'Apresentados - Por ação'!A17)</f>
        <v>150015</v>
      </c>
      <c r="G17" s="18">
        <f>+SUMIFS(Document_CH78!M:M,Document_CH78!E:E,'Apresentados - Por ação'!A17)</f>
        <v>119860.42</v>
      </c>
    </row>
    <row r="18" spans="1:7" x14ac:dyDescent="0.2">
      <c r="A18" s="16" t="s">
        <v>38</v>
      </c>
      <c r="B18" s="17">
        <f>+SUMIFS(Document_CH78!H:H,Document_CH78!E:E,'Apresentados - Por ação'!A18)</f>
        <v>77055</v>
      </c>
      <c r="C18" s="17">
        <f>+SUMIFS(Document_CH78!I:I,Document_CH78!E:E,'Apresentados - Por ação'!A18)</f>
        <v>77055</v>
      </c>
      <c r="D18" s="17">
        <f>+SUMIFS(Document_CH78!J:J,Document_CH78!E:E,'Apresentados - Por ação'!A18)</f>
        <v>113055</v>
      </c>
      <c r="E18" s="17">
        <f>+SUMIFS(Document_CH78!K:K,Document_CH78!E:E,'Apresentados - Por ação'!A18)</f>
        <v>113055</v>
      </c>
      <c r="F18" s="17">
        <f>+SUMIFS(Document_CH78!L:L,Document_CH78!E:E,'Apresentados - Por ação'!A18)</f>
        <v>10358.280000000001</v>
      </c>
      <c r="G18" s="18">
        <f>+SUMIFS(Document_CH78!M:M,Document_CH78!E:E,'Apresentados - Por ação'!A18)</f>
        <v>10358.280000000001</v>
      </c>
    </row>
    <row r="19" spans="1:7" x14ac:dyDescent="0.2">
      <c r="A19" s="16" t="s">
        <v>39</v>
      </c>
      <c r="B19" s="17">
        <f>+SUMIFS(Document_CH78!H:H,Document_CH78!E:E,'Apresentados - Por ação'!A19)</f>
        <v>20200904</v>
      </c>
      <c r="C19" s="17">
        <f>+SUMIFS(Document_CH78!I:I,Document_CH78!E:E,'Apresentados - Por ação'!A19)</f>
        <v>19204356</v>
      </c>
      <c r="D19" s="17">
        <f>+SUMIFS(Document_CH78!J:J,Document_CH78!E:E,'Apresentados - Por ação'!A19)</f>
        <v>19204356</v>
      </c>
      <c r="E19" s="17">
        <f>+SUMIFS(Document_CH78!K:K,Document_CH78!E:E,'Apresentados - Por ação'!A19)</f>
        <v>19204356</v>
      </c>
      <c r="F19" s="17">
        <f>+SUMIFS(Document_CH78!L:L,Document_CH78!E:E,'Apresentados - Por ação'!A19)</f>
        <v>16087631.18</v>
      </c>
      <c r="G19" s="18">
        <f>+SUMIFS(Document_CH78!M:M,Document_CH78!E:E,'Apresentados - Por ação'!A19)</f>
        <v>16003510.41</v>
      </c>
    </row>
    <row r="20" spans="1:7" x14ac:dyDescent="0.2">
      <c r="A20" s="16" t="s">
        <v>40</v>
      </c>
      <c r="B20" s="17">
        <f>+SUMIFS(Document_CH78!H:H,Document_CH78!E:E,'Apresentados - Por ação'!A20)</f>
        <v>640000</v>
      </c>
      <c r="C20" s="17">
        <f>+SUMIFS(Document_CH78!I:I,Document_CH78!E:E,'Apresentados - Por ação'!A20)</f>
        <v>1254000</v>
      </c>
      <c r="D20" s="17">
        <f>+SUMIFS(Document_CH78!J:J,Document_CH78!E:E,'Apresentados - Por ação'!A20)</f>
        <v>2316803</v>
      </c>
      <c r="E20" s="17">
        <f>+SUMIFS(Document_CH78!K:K,Document_CH78!E:E,'Apresentados - Por ação'!A20)</f>
        <v>2316797.62</v>
      </c>
      <c r="F20" s="17">
        <f>+SUMIFS(Document_CH78!L:L,Document_CH78!E:E,'Apresentados - Por ação'!A20)</f>
        <v>820203.6100000001</v>
      </c>
      <c r="G20" s="18">
        <f>+SUMIFS(Document_CH78!M:M,Document_CH78!E:E,'Apresentados - Por ação'!A20)</f>
        <v>820203.6100000001</v>
      </c>
    </row>
    <row r="21" spans="1:7" x14ac:dyDescent="0.2">
      <c r="A21" s="16" t="s">
        <v>43</v>
      </c>
      <c r="B21" s="17">
        <f>+SUMIFS(Document_CH78!H:H,Document_CH78!E:E,'Apresentados - Por ação'!A21)</f>
        <v>13000</v>
      </c>
      <c r="C21" s="17">
        <f>+SUMIFS(Document_CH78!I:I,Document_CH78!E:E,'Apresentados - Por ação'!A21)</f>
        <v>13000</v>
      </c>
      <c r="D21" s="17">
        <f>+SUMIFS(Document_CH78!J:J,Document_CH78!E:E,'Apresentados - Por ação'!A21)</f>
        <v>13000</v>
      </c>
      <c r="E21" s="17">
        <f>+SUMIFS(Document_CH78!K:K,Document_CH78!E:E,'Apresentados - Por ação'!A21)</f>
        <v>0</v>
      </c>
      <c r="F21" s="17">
        <f>+SUMIFS(Document_CH78!L:L,Document_CH78!E:E,'Apresentados - Por ação'!A21)</f>
        <v>0</v>
      </c>
      <c r="G21" s="18">
        <f>+SUMIFS(Document_CH78!M:M,Document_CH78!E:E,'Apresentados - Por ação'!A21)</f>
        <v>0</v>
      </c>
    </row>
    <row r="22" spans="1:7" x14ac:dyDescent="0.2">
      <c r="A22" s="16" t="s">
        <v>45</v>
      </c>
      <c r="B22" s="17">
        <f>+SUMIFS(Document_CH78!H:H,Document_CH78!E:E,'Apresentados - Por ação'!A22)</f>
        <v>134604</v>
      </c>
      <c r="C22" s="17">
        <f>+SUMIFS(Document_CH78!I:I,Document_CH78!E:E,'Apresentados - Por ação'!A22)</f>
        <v>134604</v>
      </c>
      <c r="D22" s="17">
        <f>+SUMIFS(Document_CH78!J:J,Document_CH78!E:E,'Apresentados - Por ação'!A22)</f>
        <v>130018</v>
      </c>
      <c r="E22" s="17">
        <f>+SUMIFS(Document_CH78!K:K,Document_CH78!E:E,'Apresentados - Por ação'!A22)</f>
        <v>130017.43</v>
      </c>
      <c r="F22" s="17">
        <f>+SUMIFS(Document_CH78!L:L,Document_CH78!E:E,'Apresentados - Por ação'!A22)</f>
        <v>130017.43</v>
      </c>
      <c r="G22" s="18">
        <f>+SUMIFS(Document_CH78!M:M,Document_CH78!E:E,'Apresentados - Por ação'!A22)</f>
        <v>130017.43</v>
      </c>
    </row>
    <row r="23" spans="1:7" x14ac:dyDescent="0.2">
      <c r="A23" s="16" t="s">
        <v>46</v>
      </c>
      <c r="B23" s="17">
        <f>+SUMIFS(Document_CH78!H:H,Document_CH78!E:E,'Apresentados - Por ação'!A23)</f>
        <v>11721</v>
      </c>
      <c r="C23" s="17">
        <f>+SUMIFS(Document_CH78!I:I,Document_CH78!E:E,'Apresentados - Por ação'!A23)</f>
        <v>11721</v>
      </c>
      <c r="D23" s="17">
        <f>+SUMIFS(Document_CH78!J:J,Document_CH78!E:E,'Apresentados - Por ação'!A23)</f>
        <v>11721</v>
      </c>
      <c r="E23" s="17">
        <f>+SUMIFS(Document_CH78!K:K,Document_CH78!E:E,'Apresentados - Por ação'!A23)</f>
        <v>11721</v>
      </c>
      <c r="F23" s="17">
        <f>+SUMIFS(Document_CH78!L:L,Document_CH78!E:E,'Apresentados - Por ação'!A23)</f>
        <v>11721</v>
      </c>
      <c r="G23" s="18">
        <f>+SUMIFS(Document_CH78!M:M,Document_CH78!E:E,'Apresentados - Por ação'!A23)</f>
        <v>11721</v>
      </c>
    </row>
    <row r="24" spans="1:7" ht="12.75" thickBot="1" x14ac:dyDescent="0.25">
      <c r="A24" s="20" t="s">
        <v>13</v>
      </c>
      <c r="B24" s="21">
        <f>SUM(B7:B23)</f>
        <v>1294198087</v>
      </c>
      <c r="C24" s="21">
        <f t="shared" ref="C24:G24" si="0">SUM(C7:C23)</f>
        <v>1290357779</v>
      </c>
      <c r="D24" s="21">
        <f t="shared" si="0"/>
        <v>1431540030</v>
      </c>
      <c r="E24" s="21">
        <f t="shared" si="0"/>
        <v>1427057941.8200004</v>
      </c>
      <c r="F24" s="21">
        <f t="shared" si="0"/>
        <v>1314272130.0200005</v>
      </c>
      <c r="G24" s="22">
        <f t="shared" si="0"/>
        <v>1192645109.2500002</v>
      </c>
    </row>
  </sheetData>
  <mergeCells count="1">
    <mergeCell ref="A5:G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4454A-A27D-42C6-9411-0CCAFFF78523}">
  <dimension ref="A1:G30"/>
  <sheetViews>
    <sheetView workbookViewId="0">
      <selection activeCell="F26" sqref="F26"/>
    </sheetView>
  </sheetViews>
  <sheetFormatPr defaultRowHeight="12" x14ac:dyDescent="0.2"/>
  <cols>
    <col min="1" max="1" width="31.28515625" style="11" bestFit="1" customWidth="1"/>
    <col min="2" max="7" width="14.85546875" style="11" bestFit="1" customWidth="1"/>
    <col min="8" max="16384" width="9.140625" style="11"/>
  </cols>
  <sheetData>
    <row r="1" spans="1:7" x14ac:dyDescent="0.2">
      <c r="A1" s="11" t="s">
        <v>55</v>
      </c>
    </row>
    <row r="2" spans="1:7" x14ac:dyDescent="0.2">
      <c r="A2" s="11" t="s">
        <v>56</v>
      </c>
    </row>
    <row r="3" spans="1:7" x14ac:dyDescent="0.2">
      <c r="A3" s="11" t="str">
        <f>'Apresentados - Por ação'!A3</f>
        <v>Dados SIOP extraídos em 05/05/2026</v>
      </c>
    </row>
    <row r="5" spans="1:7" ht="12.75" thickBot="1" x14ac:dyDescent="0.25">
      <c r="A5" s="33" t="s">
        <v>62</v>
      </c>
      <c r="B5" s="33"/>
      <c r="C5" s="33"/>
      <c r="D5" s="33"/>
      <c r="E5" s="33"/>
      <c r="F5" s="33"/>
      <c r="G5" s="33"/>
    </row>
    <row r="6" spans="1:7" x14ac:dyDescent="0.2">
      <c r="A6" s="23" t="s">
        <v>5</v>
      </c>
      <c r="B6" s="24" t="s">
        <v>7</v>
      </c>
      <c r="C6" s="24" t="s">
        <v>8</v>
      </c>
      <c r="D6" s="24" t="s">
        <v>9</v>
      </c>
      <c r="E6" s="24" t="s">
        <v>10</v>
      </c>
      <c r="F6" s="24" t="s">
        <v>11</v>
      </c>
      <c r="G6" s="25" t="s">
        <v>12</v>
      </c>
    </row>
    <row r="7" spans="1:7" x14ac:dyDescent="0.2">
      <c r="A7" s="16" t="s">
        <v>18</v>
      </c>
      <c r="B7" s="17">
        <f>+SUMIFS(Document_CH78!H:H,Document_CH78!F:F,'Apresentados - Por GrupoDespesa'!A7)</f>
        <v>879709630</v>
      </c>
      <c r="C7" s="17">
        <f>+SUMIFS(Document_CH78!I:I,Document_CH78!F:F,'Apresentados - Por GrupoDespesa'!A7)</f>
        <v>879709630</v>
      </c>
      <c r="D7" s="17">
        <f>+SUMIFS(Document_CH78!J:J,Document_CH78!F:F,'Apresentados - Por GrupoDespesa'!A7)</f>
        <v>1017524627</v>
      </c>
      <c r="E7" s="17">
        <f>+SUMIFS(Document_CH78!K:K,Document_CH78!F:F,'Apresentados - Por GrupoDespesa'!A7)</f>
        <v>1014503135.9900002</v>
      </c>
      <c r="F7" s="17">
        <f>+SUMIFS(Document_CH78!L:L,Document_CH78!F:F,'Apresentados - Por GrupoDespesa'!A7)</f>
        <v>1014503135.9900002</v>
      </c>
      <c r="G7" s="18">
        <f>+SUMIFS(Document_CH78!M:M,Document_CH78!F:F,'Apresentados - Por GrupoDespesa'!A7)</f>
        <v>905477283.91000009</v>
      </c>
    </row>
    <row r="8" spans="1:7" x14ac:dyDescent="0.2">
      <c r="A8" s="16" t="s">
        <v>26</v>
      </c>
      <c r="B8" s="17">
        <f>+SUMIFS(Document_CH78!H:H,Document_CH78!F:F,'Apresentados - Por GrupoDespesa'!A8)</f>
        <v>408088457</v>
      </c>
      <c r="C8" s="17">
        <f>+SUMIFS(Document_CH78!I:I,Document_CH78!F:F,'Apresentados - Por GrupoDespesa'!A8)</f>
        <v>403604149</v>
      </c>
      <c r="D8" s="17">
        <f>+SUMIFS(Document_CH78!J:J,Document_CH78!F:F,'Apresentados - Por GrupoDespesa'!A8)</f>
        <v>406341499</v>
      </c>
      <c r="E8" s="17">
        <f>+SUMIFS(Document_CH78!K:K,Document_CH78!F:F,'Apresentados - Por GrupoDespesa'!A8)</f>
        <v>404884102.70999998</v>
      </c>
      <c r="F8" s="17">
        <f>+SUMIFS(Document_CH78!L:L,Document_CH78!F:F,'Apresentados - Por GrupoDespesa'!A8)</f>
        <v>296809721.08999997</v>
      </c>
      <c r="G8" s="18">
        <f>+SUMIFS(Document_CH78!M:M,Document_CH78!F:F,'Apresentados - Por GrupoDespesa'!A8)</f>
        <v>284208552.40000004</v>
      </c>
    </row>
    <row r="9" spans="1:7" x14ac:dyDescent="0.2">
      <c r="A9" s="16" t="s">
        <v>33</v>
      </c>
      <c r="B9" s="17">
        <f>+SUMIFS(Document_CH78!H:H,Document_CH78!F:F,'Apresentados - Por GrupoDespesa'!A9)</f>
        <v>6400000</v>
      </c>
      <c r="C9" s="17">
        <f>+SUMIFS(Document_CH78!I:I,Document_CH78!F:F,'Apresentados - Por GrupoDespesa'!A9)</f>
        <v>7044000</v>
      </c>
      <c r="D9" s="17">
        <f>+SUMIFS(Document_CH78!J:J,Document_CH78!F:F,'Apresentados - Por GrupoDespesa'!A9)</f>
        <v>7673904</v>
      </c>
      <c r="E9" s="17">
        <f>+SUMIFS(Document_CH78!K:K,Document_CH78!F:F,'Apresentados - Por GrupoDespesa'!A9)</f>
        <v>7670703.1200000001</v>
      </c>
      <c r="F9" s="17">
        <f>+SUMIFS(Document_CH78!L:L,Document_CH78!F:F,'Apresentados - Por GrupoDespesa'!A9)</f>
        <v>2959272.94</v>
      </c>
      <c r="G9" s="18">
        <f>+SUMIFS(Document_CH78!M:M,Document_CH78!F:F,'Apresentados - Por GrupoDespesa'!A9)</f>
        <v>2959272.94</v>
      </c>
    </row>
    <row r="10" spans="1:7" ht="15.75" thickBot="1" x14ac:dyDescent="0.25">
      <c r="A10" s="27" t="s">
        <v>13</v>
      </c>
      <c r="B10" s="21">
        <f>SUM(B7:B9)</f>
        <v>1294198087</v>
      </c>
      <c r="C10" s="21">
        <f t="shared" ref="C10:G10" si="0">SUM(C7:C9)</f>
        <v>1290357779</v>
      </c>
      <c r="D10" s="21">
        <f t="shared" si="0"/>
        <v>1431540030</v>
      </c>
      <c r="E10" s="21">
        <f t="shared" si="0"/>
        <v>1427057941.8200002</v>
      </c>
      <c r="F10" s="21">
        <f t="shared" si="0"/>
        <v>1314272130.0200002</v>
      </c>
      <c r="G10" s="22">
        <f t="shared" si="0"/>
        <v>1192645109.2500002</v>
      </c>
    </row>
    <row r="11" spans="1:7" ht="15" x14ac:dyDescent="0.25">
      <c r="A11" s="28"/>
      <c r="B11" s="28"/>
      <c r="C11" s="28"/>
      <c r="D11" s="28"/>
      <c r="E11" s="28"/>
      <c r="F11" s="28"/>
      <c r="G11" s="28"/>
    </row>
    <row r="12" spans="1:7" ht="15" x14ac:dyDescent="0.25">
      <c r="A12" s="28"/>
      <c r="B12" s="28"/>
      <c r="C12" s="28"/>
      <c r="D12" s="28"/>
      <c r="E12" s="28"/>
      <c r="F12" s="28"/>
      <c r="G12" s="28"/>
    </row>
    <row r="13" spans="1:7" ht="15" x14ac:dyDescent="0.25">
      <c r="A13" s="28"/>
      <c r="B13" s="28"/>
      <c r="C13" s="28"/>
      <c r="D13" s="28"/>
      <c r="E13" s="28"/>
      <c r="F13" s="28"/>
      <c r="G13" s="28"/>
    </row>
    <row r="14" spans="1:7" ht="15" x14ac:dyDescent="0.25">
      <c r="A14" s="28"/>
      <c r="B14" s="28"/>
      <c r="C14" s="28"/>
      <c r="D14" s="28"/>
      <c r="E14" s="28"/>
      <c r="F14" s="28"/>
      <c r="G14" s="28"/>
    </row>
    <row r="15" spans="1:7" ht="15" x14ac:dyDescent="0.25">
      <c r="A15" s="28"/>
      <c r="B15" s="28"/>
      <c r="C15" s="28"/>
      <c r="D15" s="28"/>
      <c r="E15" s="28"/>
      <c r="F15" s="28"/>
      <c r="G15" s="28"/>
    </row>
    <row r="16" spans="1:7" ht="15" x14ac:dyDescent="0.25">
      <c r="A16" s="28"/>
      <c r="B16" s="28"/>
      <c r="C16" s="28"/>
      <c r="D16" s="28"/>
      <c r="E16" s="28"/>
      <c r="F16" s="28"/>
      <c r="G16" s="28"/>
    </row>
    <row r="17" spans="1:7" ht="15" x14ac:dyDescent="0.25">
      <c r="A17" s="28"/>
      <c r="B17" s="28"/>
      <c r="C17" s="28"/>
      <c r="D17" s="28"/>
      <c r="E17" s="28"/>
      <c r="F17" s="28"/>
      <c r="G17" s="28"/>
    </row>
    <row r="18" spans="1:7" ht="15" x14ac:dyDescent="0.25">
      <c r="A18" s="28"/>
      <c r="B18" s="28"/>
      <c r="C18" s="28"/>
      <c r="D18" s="28"/>
      <c r="E18" s="28"/>
      <c r="F18" s="28"/>
      <c r="G18" s="28"/>
    </row>
    <row r="19" spans="1:7" ht="15" x14ac:dyDescent="0.25">
      <c r="A19" s="28"/>
      <c r="B19" s="28"/>
      <c r="C19" s="28"/>
      <c r="D19" s="28"/>
      <c r="E19" s="28"/>
      <c r="F19" s="28"/>
      <c r="G19" s="28"/>
    </row>
    <row r="20" spans="1:7" ht="15" x14ac:dyDescent="0.25">
      <c r="A20" s="28"/>
      <c r="B20" s="28"/>
      <c r="C20" s="28"/>
      <c r="D20" s="28"/>
      <c r="E20" s="28"/>
      <c r="F20" s="28"/>
      <c r="G20" s="28"/>
    </row>
    <row r="21" spans="1:7" ht="15" x14ac:dyDescent="0.25">
      <c r="A21" s="28"/>
      <c r="B21" s="28"/>
      <c r="C21" s="28"/>
      <c r="D21" s="28"/>
      <c r="E21" s="28"/>
      <c r="F21" s="28"/>
      <c r="G21" s="28"/>
    </row>
    <row r="22" spans="1:7" ht="15" x14ac:dyDescent="0.25">
      <c r="A22" s="28"/>
      <c r="B22" s="28"/>
      <c r="C22" s="28"/>
      <c r="D22" s="28"/>
      <c r="E22" s="28"/>
      <c r="F22" s="28"/>
      <c r="G22" s="28"/>
    </row>
    <row r="23" spans="1:7" ht="15" x14ac:dyDescent="0.25">
      <c r="A23" s="28"/>
      <c r="B23" s="28"/>
      <c r="C23" s="28"/>
      <c r="D23" s="28"/>
      <c r="E23" s="28"/>
      <c r="F23" s="28"/>
      <c r="G23" s="28"/>
    </row>
    <row r="24" spans="1:7" ht="15" x14ac:dyDescent="0.25">
      <c r="A24" s="28"/>
      <c r="B24" s="28"/>
      <c r="C24" s="28"/>
      <c r="D24" s="28"/>
      <c r="E24" s="28"/>
      <c r="F24" s="28"/>
      <c r="G24" s="28"/>
    </row>
    <row r="25" spans="1:7" ht="15" x14ac:dyDescent="0.25">
      <c r="A25" s="28"/>
      <c r="B25" s="28"/>
      <c r="C25" s="28"/>
      <c r="D25" s="28"/>
      <c r="E25" s="28"/>
      <c r="F25" s="28"/>
      <c r="G25" s="28"/>
    </row>
    <row r="26" spans="1:7" ht="15" x14ac:dyDescent="0.25">
      <c r="A26" s="28"/>
      <c r="B26" s="28"/>
      <c r="C26" s="28"/>
      <c r="D26" s="28"/>
      <c r="E26" s="28"/>
      <c r="F26" s="28"/>
      <c r="G26" s="28"/>
    </row>
    <row r="27" spans="1:7" x14ac:dyDescent="0.2">
      <c r="A27" s="29"/>
      <c r="B27" s="29"/>
      <c r="C27" s="29"/>
      <c r="D27" s="29"/>
      <c r="E27" s="29"/>
      <c r="F27" s="29"/>
      <c r="G27" s="29"/>
    </row>
    <row r="28" spans="1:7" x14ac:dyDescent="0.2">
      <c r="A28" s="29"/>
      <c r="B28" s="29"/>
      <c r="C28" s="29"/>
      <c r="D28" s="29"/>
      <c r="E28" s="29"/>
      <c r="F28" s="29"/>
      <c r="G28" s="29"/>
    </row>
    <row r="29" spans="1:7" x14ac:dyDescent="0.2">
      <c r="A29" s="29"/>
      <c r="B29" s="29"/>
      <c r="C29" s="29"/>
      <c r="D29" s="29"/>
      <c r="E29" s="29"/>
      <c r="F29" s="29"/>
      <c r="G29" s="29"/>
    </row>
    <row r="30" spans="1:7" x14ac:dyDescent="0.2">
      <c r="A30" s="29"/>
      <c r="B30" s="29"/>
      <c r="C30" s="29"/>
      <c r="D30" s="29"/>
      <c r="E30" s="29"/>
      <c r="F30" s="29"/>
      <c r="G30" s="29"/>
    </row>
  </sheetData>
  <mergeCells count="1">
    <mergeCell ref="A5:G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7C699-392C-445D-A219-7CF3E5D9CADF}">
  <dimension ref="A1:G14"/>
  <sheetViews>
    <sheetView workbookViewId="0">
      <selection activeCell="G7" sqref="G7:G13"/>
    </sheetView>
  </sheetViews>
  <sheetFormatPr defaultRowHeight="12" x14ac:dyDescent="0.2"/>
  <cols>
    <col min="1" max="1" width="57.5703125" style="11" customWidth="1"/>
    <col min="2" max="7" width="14.85546875" style="11" bestFit="1" customWidth="1"/>
    <col min="8" max="8" width="17" style="11" customWidth="1"/>
    <col min="9" max="9" width="18" style="11" customWidth="1"/>
    <col min="10" max="10" width="17.5703125" style="11" customWidth="1"/>
    <col min="11" max="11" width="19.7109375" style="11" customWidth="1"/>
    <col min="12" max="16384" width="9.140625" style="11"/>
  </cols>
  <sheetData>
    <row r="1" spans="1:7" x14ac:dyDescent="0.2">
      <c r="A1" s="11" t="s">
        <v>55</v>
      </c>
    </row>
    <row r="2" spans="1:7" x14ac:dyDescent="0.2">
      <c r="A2" s="11" t="s">
        <v>56</v>
      </c>
    </row>
    <row r="3" spans="1:7" x14ac:dyDescent="0.2">
      <c r="A3" s="11" t="str">
        <f>'Apresentados - Por GrupoDespesa'!A3</f>
        <v>Dados SIOP extraídos em 05/05/2026</v>
      </c>
    </row>
    <row r="5" spans="1:7" ht="12.75" thickBot="1" x14ac:dyDescent="0.25">
      <c r="A5" s="34" t="s">
        <v>63</v>
      </c>
      <c r="B5" s="34"/>
      <c r="C5" s="34"/>
      <c r="D5" s="34"/>
      <c r="E5" s="34"/>
      <c r="F5" s="34"/>
      <c r="G5" s="34"/>
    </row>
    <row r="6" spans="1:7" x14ac:dyDescent="0.2">
      <c r="A6" s="13" t="s">
        <v>6</v>
      </c>
      <c r="B6" s="14" t="s">
        <v>7</v>
      </c>
      <c r="C6" s="14" t="s">
        <v>8</v>
      </c>
      <c r="D6" s="14" t="s">
        <v>9</v>
      </c>
      <c r="E6" s="14" t="s">
        <v>10</v>
      </c>
      <c r="F6" s="14" t="s">
        <v>11</v>
      </c>
      <c r="G6" s="15" t="s">
        <v>12</v>
      </c>
    </row>
    <row r="7" spans="1:7" x14ac:dyDescent="0.2">
      <c r="A7" s="16" t="s">
        <v>19</v>
      </c>
      <c r="B7" s="17">
        <f>+SUMIFS(Document_CH78!H:H,Document_CH78!G:G,'Apresentados - Por Fonte'!A7)</f>
        <v>777830444</v>
      </c>
      <c r="C7" s="17">
        <f>+SUMIFS(Document_CH78!I:I,Document_CH78!G:G,'Apresentados - Por Fonte'!A7)</f>
        <v>778279237</v>
      </c>
      <c r="D7" s="17">
        <f>+SUMIFS(Document_CH78!J:J,Document_CH78!G:G,'Apresentados - Por Fonte'!A7)</f>
        <v>911114222</v>
      </c>
      <c r="E7" s="17">
        <f>+SUMIFS(Document_CH78!K:K,Document_CH78!G:G,'Apresentados - Por Fonte'!A7)</f>
        <v>906886181.80000031</v>
      </c>
      <c r="F7" s="17">
        <f>+SUMIFS(Document_CH78!L:L,Document_CH78!G:G,'Apresentados - Por Fonte'!A7)</f>
        <v>895378998.88000035</v>
      </c>
      <c r="G7" s="18">
        <f>+SUMIFS(Document_CH78!M:M,Document_CH78!G:G,'Apresentados - Por Fonte'!A7)</f>
        <v>806309754.80999994</v>
      </c>
    </row>
    <row r="8" spans="1:7" x14ac:dyDescent="0.2">
      <c r="A8" s="16" t="s">
        <v>20</v>
      </c>
      <c r="B8" s="17">
        <f>+SUMIFS(Document_CH78!H:H,Document_CH78!G:G,'Apresentados - Por Fonte'!A8)</f>
        <v>13939720</v>
      </c>
      <c r="C8" s="17">
        <f>+SUMIFS(Document_CH78!I:I,Document_CH78!G:G,'Apresentados - Por Fonte'!A8)</f>
        <v>13939720</v>
      </c>
      <c r="D8" s="17">
        <f>+SUMIFS(Document_CH78!J:J,Document_CH78!G:G,'Apresentados - Por Fonte'!A8)</f>
        <v>13939720</v>
      </c>
      <c r="E8" s="17">
        <f>+SUMIFS(Document_CH78!K:K,Document_CH78!G:G,'Apresentados - Por Fonte'!A8)</f>
        <v>13939720</v>
      </c>
      <c r="F8" s="17">
        <f>+SUMIFS(Document_CH78!L:L,Document_CH78!G:G,'Apresentados - Por Fonte'!A8)</f>
        <v>13939720</v>
      </c>
      <c r="G8" s="18">
        <f>+SUMIFS(Document_CH78!M:M,Document_CH78!G:G,'Apresentados - Por Fonte'!A8)</f>
        <v>13939720</v>
      </c>
    </row>
    <row r="9" spans="1:7" x14ac:dyDescent="0.2">
      <c r="A9" s="16" t="s">
        <v>21</v>
      </c>
      <c r="B9" s="17">
        <f>+SUMIFS(Document_CH78!H:H,Document_CH78!G:G,'Apresentados - Por Fonte'!A9)</f>
        <v>260773842</v>
      </c>
      <c r="C9" s="17">
        <f>+SUMIFS(Document_CH78!I:I,Document_CH78!G:G,'Apresentados - Por Fonte'!A9)</f>
        <v>260773842</v>
      </c>
      <c r="D9" s="17">
        <f>+SUMIFS(Document_CH78!J:J,Document_CH78!G:G,'Apresentados - Por Fonte'!A9)</f>
        <v>269121108</v>
      </c>
      <c r="E9" s="17">
        <f>+SUMIFS(Document_CH78!K:K,Document_CH78!G:G,'Apresentados - Por Fonte'!A9)</f>
        <v>268867060.01999998</v>
      </c>
      <c r="F9" s="17">
        <f>+SUMIFS(Document_CH78!L:L,Document_CH78!G:G,'Apresentados - Por Fonte'!A9)</f>
        <v>268867060.01999998</v>
      </c>
      <c r="G9" s="18">
        <f>+SUMIFS(Document_CH78!M:M,Document_CH78!G:G,'Apresentados - Por Fonte'!A9)</f>
        <v>242803166.22</v>
      </c>
    </row>
    <row r="10" spans="1:7" x14ac:dyDescent="0.2">
      <c r="A10" s="16" t="s">
        <v>64</v>
      </c>
      <c r="B10" s="17">
        <f>+SUMIFS(Document_CH78!H:H,Document_CH78!G:G,'Apresentados - Por Fonte'!A10)</f>
        <v>0</v>
      </c>
      <c r="C10" s="17">
        <f>+SUMIFS(Document_CH78!I:I,Document_CH78!G:G,'Apresentados - Por Fonte'!A10)</f>
        <v>0</v>
      </c>
      <c r="D10" s="17">
        <f>+SUMIFS(Document_CH78!J:J,Document_CH78!G:G,'Apresentados - Por Fonte'!A10)</f>
        <v>0</v>
      </c>
      <c r="E10" s="17">
        <f>+SUMIFS(Document_CH78!K:K,Document_CH78!G:G,'Apresentados - Por Fonte'!A10)</f>
        <v>0</v>
      </c>
      <c r="F10" s="17">
        <f>+SUMIFS(Document_CH78!L:L,Document_CH78!G:G,'Apresentados - Por Fonte'!A10)</f>
        <v>0</v>
      </c>
      <c r="G10" s="18">
        <f>+SUMIFS(Document_CH78!M:M,Document_CH78!G:G,'Apresentados - Por Fonte'!A10)</f>
        <v>0</v>
      </c>
    </row>
    <row r="11" spans="1:7" x14ac:dyDescent="0.2">
      <c r="A11" s="16" t="s">
        <v>34</v>
      </c>
      <c r="B11" s="17">
        <f>+SUMIFS(Document_CH78!H:H,Document_CH78!G:G,'Apresentados - Por Fonte'!A11)</f>
        <v>241654081</v>
      </c>
      <c r="C11" s="17">
        <f>+SUMIFS(Document_CH78!I:I,Document_CH78!G:G,'Apresentados - Por Fonte'!A11)</f>
        <v>237364980</v>
      </c>
      <c r="D11" s="17">
        <f>+SUMIFS(Document_CH78!J:J,Document_CH78!G:G,'Apresentados - Por Fonte'!A11)</f>
        <v>237364980</v>
      </c>
      <c r="E11" s="17">
        <f>+SUMIFS(Document_CH78!K:K,Document_CH78!G:G,'Apresentados - Por Fonte'!A11)</f>
        <v>237364980</v>
      </c>
      <c r="F11" s="17">
        <f>+SUMIFS(Document_CH78!L:L,Document_CH78!G:G,'Apresentados - Por Fonte'!A11)</f>
        <v>136086351.11999997</v>
      </c>
      <c r="G11" s="18">
        <f>+SUMIFS(Document_CH78!M:M,Document_CH78!G:G,'Apresentados - Por Fonte'!A11)</f>
        <v>129592468.22000001</v>
      </c>
    </row>
    <row r="12" spans="1:7" x14ac:dyDescent="0.2">
      <c r="A12" s="16" t="s">
        <v>65</v>
      </c>
      <c r="B12" s="17">
        <f>+SUMIFS(Document_CH78!H:H,Document_CH78!G:G,'Apresentados - Por Fonte'!A12)</f>
        <v>0</v>
      </c>
      <c r="C12" s="17">
        <f>+SUMIFS(Document_CH78!I:I,Document_CH78!G:G,'Apresentados - Por Fonte'!A12)</f>
        <v>0</v>
      </c>
      <c r="D12" s="17">
        <f>+SUMIFS(Document_CH78!J:J,Document_CH78!G:G,'Apresentados - Por Fonte'!A12)</f>
        <v>0</v>
      </c>
      <c r="E12" s="17">
        <f>+SUMIFS(Document_CH78!K:K,Document_CH78!G:G,'Apresentados - Por Fonte'!A12)</f>
        <v>0</v>
      </c>
      <c r="F12" s="17">
        <f>+SUMIFS(Document_CH78!L:L,Document_CH78!G:G,'Apresentados - Por Fonte'!A12)</f>
        <v>0</v>
      </c>
      <c r="G12" s="18">
        <f>+SUMIFS(Document_CH78!M:M,Document_CH78!G:G,'Apresentados - Por Fonte'!A12)</f>
        <v>0</v>
      </c>
    </row>
    <row r="13" spans="1:7" x14ac:dyDescent="0.2">
      <c r="A13" s="16" t="s">
        <v>66</v>
      </c>
      <c r="B13" s="17">
        <f>+SUMIFS(Document_CH78!H:H,Document_CH78!G:G,'Apresentados - Por Fonte'!A13)</f>
        <v>0</v>
      </c>
      <c r="C13" s="17">
        <f>+SUMIFS(Document_CH78!I:I,Document_CH78!G:G,'Apresentados - Por Fonte'!A13)</f>
        <v>0</v>
      </c>
      <c r="D13" s="17">
        <f>+SUMIFS(Document_CH78!J:J,Document_CH78!G:G,'Apresentados - Por Fonte'!A13)</f>
        <v>0</v>
      </c>
      <c r="E13" s="17">
        <f>+SUMIFS(Document_CH78!K:K,Document_CH78!G:G,'Apresentados - Por Fonte'!A13)</f>
        <v>0</v>
      </c>
      <c r="F13" s="17">
        <f>+SUMIFS(Document_CH78!L:L,Document_CH78!G:G,'Apresentados - Por Fonte'!A13)</f>
        <v>0</v>
      </c>
      <c r="G13" s="18">
        <f>+SUMIFS(Document_CH78!M:M,Document_CH78!G:G,'Apresentados - Por Fonte'!A13)</f>
        <v>0</v>
      </c>
    </row>
    <row r="14" spans="1:7" ht="12.75" thickBot="1" x14ac:dyDescent="0.25">
      <c r="A14" s="30" t="s">
        <v>13</v>
      </c>
      <c r="B14" s="21">
        <f t="shared" ref="B14:G14" si="0">SUM(B7:B13)</f>
        <v>1294198087</v>
      </c>
      <c r="C14" s="21">
        <f t="shared" si="0"/>
        <v>1290357779</v>
      </c>
      <c r="D14" s="21">
        <f t="shared" si="0"/>
        <v>1431540030</v>
      </c>
      <c r="E14" s="21">
        <f t="shared" si="0"/>
        <v>1427057941.8200002</v>
      </c>
      <c r="F14" s="21">
        <f t="shared" si="0"/>
        <v>1314272130.0200002</v>
      </c>
      <c r="G14" s="22">
        <f t="shared" si="0"/>
        <v>1192645109.25</v>
      </c>
    </row>
  </sheetData>
  <mergeCells count="1">
    <mergeCell ref="A5:G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Document_CH78</vt:lpstr>
      <vt:lpstr>Apresentados - Por Função</vt:lpstr>
      <vt:lpstr>Apresentados - Por Programa</vt:lpstr>
      <vt:lpstr>Apresentados - Por ação</vt:lpstr>
      <vt:lpstr>Apresentados - Por GrupoDespesa</vt:lpstr>
      <vt:lpstr>Apresentados - Por Fonte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Usuario</cp:lastModifiedBy>
  <dcterms:created xsi:type="dcterms:W3CDTF">2026-05-05T08:56:57Z</dcterms:created>
  <dcterms:modified xsi:type="dcterms:W3CDTF">2026-05-06T11:12:14Z</dcterms:modified>
</cp:coreProperties>
</file>