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79FC74E7-6175-4F85-9DBB-88BB99FDF0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definedNames>
    <definedName name="_xlnm._FilterDatabase" localSheetId="0" hidden="1">Document_CH78!$A$2:$M$2</definedName>
  </definedNames>
  <calcPr calcId="191029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7" i="6"/>
  <c r="F8" i="6"/>
  <c r="F9" i="6"/>
  <c r="F10" i="6"/>
  <c r="F11" i="6"/>
  <c r="F12" i="6"/>
  <c r="F13" i="6"/>
  <c r="F7" i="6"/>
  <c r="E8" i="6"/>
  <c r="E9" i="6"/>
  <c r="E10" i="6"/>
  <c r="E11" i="6"/>
  <c r="E12" i="6"/>
  <c r="E13" i="6"/>
  <c r="E7" i="6"/>
  <c r="D8" i="6"/>
  <c r="D9" i="6"/>
  <c r="D10" i="6"/>
  <c r="D11" i="6"/>
  <c r="D12" i="6"/>
  <c r="D13" i="6"/>
  <c r="D7" i="6"/>
  <c r="C8" i="6"/>
  <c r="C9" i="6"/>
  <c r="C10" i="6"/>
  <c r="C11" i="6"/>
  <c r="C12" i="6"/>
  <c r="C13" i="6"/>
  <c r="C7" i="6"/>
  <c r="B8" i="6"/>
  <c r="B9" i="6"/>
  <c r="B10" i="6"/>
  <c r="B11" i="6"/>
  <c r="B12" i="6"/>
  <c r="B13" i="6"/>
  <c r="B7" i="6"/>
  <c r="G8" i="5"/>
  <c r="G9" i="5"/>
  <c r="G7" i="5"/>
  <c r="F8" i="5"/>
  <c r="F9" i="5"/>
  <c r="F7" i="5"/>
  <c r="E8" i="5"/>
  <c r="E9" i="5"/>
  <c r="E7" i="5"/>
  <c r="D8" i="5"/>
  <c r="D9" i="5"/>
  <c r="D7" i="5"/>
  <c r="C8" i="5"/>
  <c r="C9" i="5"/>
  <c r="C7" i="5"/>
  <c r="B10" i="5"/>
  <c r="B8" i="5"/>
  <c r="B9" i="5"/>
  <c r="B7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7" i="4"/>
  <c r="G8" i="3"/>
  <c r="G9" i="3"/>
  <c r="G10" i="3"/>
  <c r="G11" i="3"/>
  <c r="G7" i="3"/>
  <c r="F8" i="3"/>
  <c r="F9" i="3"/>
  <c r="F10" i="3"/>
  <c r="F11" i="3"/>
  <c r="F7" i="3"/>
  <c r="E8" i="3"/>
  <c r="E9" i="3"/>
  <c r="E10" i="3"/>
  <c r="E11" i="3"/>
  <c r="E7" i="3"/>
  <c r="D8" i="3"/>
  <c r="D9" i="3"/>
  <c r="D10" i="3"/>
  <c r="D11" i="3"/>
  <c r="D7" i="3"/>
  <c r="C8" i="3"/>
  <c r="C9" i="3"/>
  <c r="C10" i="3"/>
  <c r="C11" i="3"/>
  <c r="C7" i="3"/>
  <c r="B8" i="3"/>
  <c r="B9" i="3"/>
  <c r="B10" i="3"/>
  <c r="B11" i="3"/>
  <c r="B7" i="3"/>
  <c r="G8" i="2"/>
  <c r="G9" i="2"/>
  <c r="G7" i="2"/>
  <c r="F8" i="2"/>
  <c r="F9" i="2"/>
  <c r="F7" i="2"/>
  <c r="E8" i="2"/>
  <c r="E9" i="2"/>
  <c r="E7" i="2"/>
  <c r="D8" i="2"/>
  <c r="D9" i="2"/>
  <c r="D7" i="2"/>
  <c r="C8" i="2"/>
  <c r="C9" i="2"/>
  <c r="C7" i="2"/>
  <c r="B8" i="2"/>
  <c r="B9" i="2"/>
  <c r="B7" i="2"/>
  <c r="G10" i="5" l="1"/>
  <c r="F10" i="5"/>
  <c r="E10" i="5"/>
  <c r="D10" i="5"/>
  <c r="C10" i="5"/>
  <c r="A3" i="6" l="1"/>
  <c r="A3" i="5"/>
  <c r="A3" i="4"/>
  <c r="A3" i="3"/>
  <c r="G24" i="4" l="1"/>
  <c r="C14" i="6"/>
  <c r="E14" i="6"/>
  <c r="G14" i="6"/>
  <c r="B14" i="6"/>
  <c r="F14" i="6"/>
  <c r="D14" i="6"/>
  <c r="C24" i="4"/>
  <c r="D24" i="4"/>
  <c r="B24" i="4"/>
  <c r="F24" i="4"/>
  <c r="E24" i="4"/>
  <c r="E12" i="3"/>
  <c r="D12" i="3"/>
  <c r="F12" i="3"/>
  <c r="B12" i="3"/>
  <c r="C12" i="3"/>
  <c r="G12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<sst xmlns="http://schemas.openxmlformats.org/spreadsheetml/2006/main" count="253" uniqueCount="62">
  <si>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</si>
  <si>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</si>
  <si>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</si>
  <si>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</si>
  <si>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</si>
  <si>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</si>
  <si>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</si>
  <si>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</si>
  <si>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</si>
  <si>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</si>
  <si>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</si>
  <si>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</si>
  <si>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</si>
  <si>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</si>
  <si>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</si>
  <si>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</si>
  <si>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</si>
  <si>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</si>
  <si>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</si>
  <si>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1000 - Recursos Livres da União</t>
  </si>
  <si>
    <t>1001 - Recursos Livres da Seguridade Social</t>
  </si>
  <si>
    <t>1056 - Benefícios do Regime Próprio de Previdência Social da União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</si>
  <si>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</si>
  <si>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</si>
  <si>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</si>
  <si>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</si>
  <si>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</si>
  <si>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</si>
  <si>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</si>
  <si>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3008 - Educação Pública, com Prioridade para a Educação Básica</t>
  </si>
  <si>
    <t>5111 - Educação Básica Democrática, com qualidade e equidade</t>
  </si>
  <si>
    <t>20RI - Funcionamento das Instituições Federais de Educação Básica</t>
  </si>
  <si>
    <t>5113 - Educação Superior: Qualidade, Democracia, Equidade e Sustentabilidade</t>
  </si>
  <si>
    <t>15R3 - Apoio à Consolidação, Reestruturação e Modernização das Instituições Federais de Ensino Superior</t>
  </si>
  <si>
    <t>4 - Investimentos</t>
  </si>
  <si>
    <t>1050 - Recursos Próprios Livres da UO</t>
  </si>
  <si>
    <t>20GK - Fomento às Ações de Graduação, Pós-Graduação, Ensino, Pesquisa e Extensão</t>
  </si>
  <si>
    <t>3050 - Recursos Próprios Livres da UO</t>
  </si>
  <si>
    <t>20RK - Funcionamento de Instituições Federais de Ensino Superior</t>
  </si>
  <si>
    <t>21D7 - Apoio à Educação a Distância</t>
  </si>
  <si>
    <t>21GS - Internacionalização da Educação Superior</t>
  </si>
  <si>
    <t>4002 - Assistência ao Estudante de Ensino Superior</t>
  </si>
  <si>
    <t>8282 - Reestruturação e Modernização das Instituições Federais de Ensino Superior</t>
  </si>
  <si>
    <t>3051 - Recursos Próprios da UO para Aplicação Exclusiva em Despesas de Capital</t>
  </si>
  <si>
    <t>28 - Encargos Especiais</t>
  </si>
  <si>
    <t>0909 - Operações Especiais: Outros Encargos Especiais</t>
  </si>
  <si>
    <t>00S6 - Benefício Especial - Lei nº 12.618, de 2012</t>
  </si>
  <si>
    <t>0910 - Operações Especiais: Gestão da Participação em Organismos e Entidades Nacionais e Internacionais</t>
  </si>
  <si>
    <t>00PW - Contribuições Regulares a Entidades ou Organismos Nacionais sem Exigência de Programação Específica</t>
  </si>
  <si>
    <t>00UU - Contribuições Regulares a Organismos Internacionais de Direito Privado sem Exigência de Programação Específica</t>
  </si>
  <si>
    <t>Status da Seleção:</t>
  </si>
  <si>
    <t>Unidade Orçamentária: 26237 - Universidade Federal de Juiz de Fora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</si>
  <si>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</si>
  <si>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</si>
  <si>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</si>
  <si>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</si>
  <si>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</si>
  <si>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</si>
  <si>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</si>
  <si>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</si>
  <si>
    <t>Ano: 2025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</si>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</sst>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1" sqref="B1"/>
    </sheetView>
  </sheetViews>
  <sheetFormatPr defaultRowHeight="15" x14ac:dyDescent="0.25"/>
  <cols>
    <col min="1" max="1" width="8.7109375" customWidth="1"/>
    <col min="2" max="2" width="17.28515625" bestFit="1" customWidth="1"/>
    <col min="3" max="3" width="32.7109375" bestFit="1" customWidth="1"/>
    <col min="4" max="4" width="61.140625" style="23" customWidth="1"/>
    <col min="5" max="5" width="41.140625" style="23" customWidth="1"/>
    <col min="6" max="6" width="22.7109375" bestFit="1" customWidth="1"/>
    <col min="7" max="7" width="44.7109375" style="23" customWidth="1"/>
    <col min="8" max="8" width="18.140625" customWidth="1"/>
    <col min="9" max="9" width="19" customWidth="1"/>
    <col min="10" max="10" width="17" customWidth="1"/>
    <col min="11" max="11" width="18" customWidth="1"/>
    <col min="12" max="12" width="17.5703125" customWidth="1"/>
    <col min="13" max="13" width="19.7109375" customWidth="1"/>
  </cols>
  <sheetData>
    <row r="1" spans="1:13" ht="15.75" thickBot="1" x14ac:dyDescent="0.3">
      <c r="A1" s="22" t="s">
        <v>53</v>
      </c>
    </row>
    <row r="2" spans="1:13" s="29" customFormat="1" ht="42" customHeight="1" thickBot="1" x14ac:dyDescent="0.3">
      <c r="A2" s="26" t="s">
        <v>0</v>
      </c>
      <c r="B2" s="26" t="s">
        <v>1</v>
      </c>
      <c r="C2" s="26" t="s">
        <v>2</v>
      </c>
      <c r="D2" s="30" t="s">
        <v>3</v>
      </c>
      <c r="E2" s="30" t="s">
        <v>4</v>
      </c>
      <c r="F2" s="26" t="s">
        <v>5</v>
      </c>
      <c r="G2" s="31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28" t="s">
        <v>12</v>
      </c>
    </row>
    <row r="3" spans="1:13" s="29" customFormat="1" ht="42" customHeight="1" thickBot="1" x14ac:dyDescent="0.3">
      <c r="A3" s="27" t="s">
        <v>13</v>
      </c>
      <c r="B3" s="37"/>
      <c r="C3" s="37"/>
      <c r="D3" s="38"/>
      <c r="E3" s="38"/>
      <c r="F3" s="37"/>
      <c r="G3" s="39"/>
      <c r="H3" s="40">
        <v>1294198087</v>
      </c>
      <c r="I3" s="40">
        <v>1290357779</v>
      </c>
      <c r="J3" s="40">
        <v>1344336372</v>
      </c>
      <c r="K3" s="40">
        <v>1050522185.530001</v>
      </c>
      <c r="L3" s="40">
        <v>458869314.50999987</v>
      </c>
      <c r="M3" s="40">
        <v>417914602.85000002</v>
      </c>
    </row>
    <row r="4" spans="1:13" ht="42" customHeight="1" x14ac:dyDescent="0.25">
      <c r="A4" s="1">
        <v>2025</v>
      </c>
      <c r="B4" s="1" t="s">
        <v>14</v>
      </c>
      <c r="C4" s="1" t="s">
        <v>15</v>
      </c>
      <c r="D4" s="24" t="s">
        <v>16</v>
      </c>
      <c r="E4" s="24" t="s">
        <v>17</v>
      </c>
      <c r="F4" s="1" t="s">
        <v>18</v>
      </c>
      <c r="G4" s="24" t="s">
        <v>19</v>
      </c>
      <c r="H4" s="2">
        <v>0</v>
      </c>
      <c r="I4" s="2">
        <v>0</v>
      </c>
      <c r="J4" s="2">
        <v>20996988</v>
      </c>
      <c r="K4" s="2">
        <v>20996988</v>
      </c>
      <c r="L4" s="2">
        <v>3157483.83</v>
      </c>
      <c r="M4" s="2">
        <v>3157483.83</v>
      </c>
    </row>
    <row r="5" spans="1:13" ht="42" customHeight="1" x14ac:dyDescent="0.25">
      <c r="A5" s="1">
        <v>2025</v>
      </c>
      <c r="B5" s="1" t="s">
        <v>14</v>
      </c>
      <c r="C5" s="1" t="s">
        <v>15</v>
      </c>
      <c r="D5" s="24" t="s">
        <v>16</v>
      </c>
      <c r="E5" s="24" t="s">
        <v>17</v>
      </c>
      <c r="F5" s="1" t="s">
        <v>18</v>
      </c>
      <c r="G5" s="24" t="s">
        <v>20</v>
      </c>
      <c r="H5" s="2">
        <v>13939720</v>
      </c>
      <c r="I5" s="2">
        <v>13939720</v>
      </c>
      <c r="J5" s="2">
        <v>13939720</v>
      </c>
      <c r="K5" s="2">
        <v>13939720</v>
      </c>
      <c r="L5" s="2">
        <v>13939720</v>
      </c>
      <c r="M5" s="2">
        <v>10474382.43</v>
      </c>
    </row>
    <row r="6" spans="1:13" ht="42" customHeight="1" x14ac:dyDescent="0.25">
      <c r="A6" s="1">
        <v>2025</v>
      </c>
      <c r="B6" s="1" t="s">
        <v>14</v>
      </c>
      <c r="C6" s="1" t="s">
        <v>15</v>
      </c>
      <c r="D6" s="24" t="s">
        <v>16</v>
      </c>
      <c r="E6" s="24" t="s">
        <v>17</v>
      </c>
      <c r="F6" s="1" t="s">
        <v>18</v>
      </c>
      <c r="G6" s="24" t="s">
        <v>21</v>
      </c>
      <c r="H6" s="2">
        <v>260773842</v>
      </c>
      <c r="I6" s="2">
        <v>260773842</v>
      </c>
      <c r="J6" s="2">
        <v>260773842</v>
      </c>
      <c r="K6" s="2">
        <v>260773842</v>
      </c>
      <c r="L6" s="2">
        <v>98891796.599999979</v>
      </c>
      <c r="M6" s="2">
        <v>94606815.379999995</v>
      </c>
    </row>
    <row r="7" spans="1:13" ht="42" customHeight="1" x14ac:dyDescent="0.25">
      <c r="A7" s="1">
        <v>2025</v>
      </c>
      <c r="B7" s="1" t="s">
        <v>22</v>
      </c>
      <c r="C7" s="1" t="s">
        <v>15</v>
      </c>
      <c r="D7" s="24" t="s">
        <v>16</v>
      </c>
      <c r="E7" s="24" t="s">
        <v>23</v>
      </c>
      <c r="F7" s="1" t="s">
        <v>18</v>
      </c>
      <c r="G7" s="24" t="s">
        <v>19</v>
      </c>
      <c r="H7" s="2">
        <v>100162166</v>
      </c>
      <c r="I7" s="2">
        <v>100162166</v>
      </c>
      <c r="J7" s="2">
        <v>106545530</v>
      </c>
      <c r="K7" s="2">
        <v>106545530</v>
      </c>
      <c r="L7" s="2">
        <v>42764006.670000002</v>
      </c>
      <c r="M7" s="2">
        <v>34048707.090000004</v>
      </c>
    </row>
    <row r="8" spans="1:13" ht="42" customHeight="1" x14ac:dyDescent="0.25">
      <c r="A8" s="1">
        <v>2025</v>
      </c>
      <c r="B8" s="1" t="s">
        <v>22</v>
      </c>
      <c r="C8" s="1" t="s">
        <v>15</v>
      </c>
      <c r="D8" s="24" t="s">
        <v>16</v>
      </c>
      <c r="E8" s="24" t="s">
        <v>24</v>
      </c>
      <c r="F8" s="1" t="s">
        <v>18</v>
      </c>
      <c r="G8" s="24" t="s">
        <v>19</v>
      </c>
      <c r="H8" s="2">
        <v>504820902</v>
      </c>
      <c r="I8" s="2">
        <v>504820902</v>
      </c>
      <c r="J8" s="2">
        <v>531419143</v>
      </c>
      <c r="K8" s="2">
        <v>531419143</v>
      </c>
      <c r="L8" s="2">
        <v>222045926.59</v>
      </c>
      <c r="M8" s="2">
        <v>199526673.18000001</v>
      </c>
    </row>
    <row r="9" spans="1:13" ht="42" customHeight="1" x14ac:dyDescent="0.25">
      <c r="A9" s="1">
        <v>2025</v>
      </c>
      <c r="B9" s="1" t="s">
        <v>22</v>
      </c>
      <c r="C9" s="1" t="s">
        <v>15</v>
      </c>
      <c r="D9" s="24" t="s">
        <v>16</v>
      </c>
      <c r="E9" s="24" t="s">
        <v>25</v>
      </c>
      <c r="F9" s="1" t="s">
        <v>26</v>
      </c>
      <c r="G9" s="24" t="s">
        <v>19</v>
      </c>
      <c r="H9" s="2">
        <v>40124712</v>
      </c>
      <c r="I9" s="2">
        <v>40124712</v>
      </c>
      <c r="J9" s="2">
        <v>40124712</v>
      </c>
      <c r="K9" s="2">
        <v>39865850.770000003</v>
      </c>
      <c r="L9" s="2">
        <v>16468004.460000001</v>
      </c>
      <c r="M9" s="2">
        <v>16468004.460000001</v>
      </c>
    </row>
    <row r="10" spans="1:13" ht="42" customHeight="1" x14ac:dyDescent="0.25">
      <c r="A10" s="1">
        <v>2025</v>
      </c>
      <c r="B10" s="1" t="s">
        <v>22</v>
      </c>
      <c r="C10" s="1" t="s">
        <v>15</v>
      </c>
      <c r="D10" s="24" t="s">
        <v>16</v>
      </c>
      <c r="E10" s="24" t="s">
        <v>27</v>
      </c>
      <c r="F10" s="1" t="s">
        <v>26</v>
      </c>
      <c r="G10" s="24" t="s">
        <v>19</v>
      </c>
      <c r="H10" s="2">
        <v>15594504</v>
      </c>
      <c r="I10" s="2">
        <v>15594504</v>
      </c>
      <c r="J10" s="2">
        <v>15594504</v>
      </c>
      <c r="K10" s="2">
        <v>15594504</v>
      </c>
      <c r="L10" s="2">
        <v>5278701.62</v>
      </c>
      <c r="M10" s="2">
        <v>5167092.5</v>
      </c>
    </row>
    <row r="11" spans="1:13" ht="42" customHeight="1" x14ac:dyDescent="0.25">
      <c r="A11" s="1">
        <v>2025</v>
      </c>
      <c r="B11" s="1" t="s">
        <v>22</v>
      </c>
      <c r="C11" s="1" t="s">
        <v>15</v>
      </c>
      <c r="D11" s="24" t="s">
        <v>16</v>
      </c>
      <c r="E11" s="24" t="s">
        <v>28</v>
      </c>
      <c r="F11" s="1" t="s">
        <v>26</v>
      </c>
      <c r="G11" s="24" t="s">
        <v>19</v>
      </c>
      <c r="H11" s="2">
        <v>1781200</v>
      </c>
      <c r="I11" s="2">
        <v>1693331</v>
      </c>
      <c r="J11" s="2">
        <v>1693331</v>
      </c>
      <c r="K11" s="2">
        <v>45547.94</v>
      </c>
      <c r="L11" s="2">
        <v>36577.94</v>
      </c>
      <c r="M11" s="2">
        <v>36577.94</v>
      </c>
    </row>
    <row r="12" spans="1:13" ht="42" customHeight="1" x14ac:dyDescent="0.25">
      <c r="A12" s="1">
        <v>2025</v>
      </c>
      <c r="B12" s="1" t="s">
        <v>22</v>
      </c>
      <c r="C12" s="1" t="s">
        <v>15</v>
      </c>
      <c r="D12" s="24" t="s">
        <v>30</v>
      </c>
      <c r="E12" s="24" t="s">
        <v>31</v>
      </c>
      <c r="F12" s="1" t="s">
        <v>26</v>
      </c>
      <c r="G12" s="24" t="s">
        <v>19</v>
      </c>
      <c r="H12" s="2">
        <v>1029987</v>
      </c>
      <c r="I12" s="2">
        <v>979177</v>
      </c>
      <c r="J12" s="2">
        <v>979177</v>
      </c>
      <c r="K12" s="2">
        <v>342051.46</v>
      </c>
      <c r="L12" s="2">
        <v>342051.46</v>
      </c>
      <c r="M12" s="2">
        <v>342051.46</v>
      </c>
    </row>
    <row r="13" spans="1:13" ht="42" customHeight="1" x14ac:dyDescent="0.25">
      <c r="A13" s="1">
        <v>2025</v>
      </c>
      <c r="B13" s="1" t="s">
        <v>22</v>
      </c>
      <c r="C13" s="1" t="s">
        <v>15</v>
      </c>
      <c r="D13" s="24" t="s">
        <v>32</v>
      </c>
      <c r="E13" s="24" t="s">
        <v>33</v>
      </c>
      <c r="F13" s="1" t="s">
        <v>34</v>
      </c>
      <c r="G13" s="24" t="s">
        <v>19</v>
      </c>
      <c r="H13" s="2">
        <v>0</v>
      </c>
      <c r="I13" s="2">
        <v>4289101</v>
      </c>
      <c r="J13" s="2">
        <v>4289101</v>
      </c>
      <c r="K13" s="2">
        <v>0</v>
      </c>
      <c r="L13" s="2">
        <v>0</v>
      </c>
      <c r="M13" s="2">
        <v>0</v>
      </c>
    </row>
    <row r="14" spans="1:13" ht="42" customHeight="1" x14ac:dyDescent="0.25">
      <c r="A14" s="1">
        <v>2025</v>
      </c>
      <c r="B14" s="1" t="s">
        <v>22</v>
      </c>
      <c r="C14" s="1" t="s">
        <v>15</v>
      </c>
      <c r="D14" s="24" t="s">
        <v>32</v>
      </c>
      <c r="E14" s="24" t="s">
        <v>33</v>
      </c>
      <c r="F14" s="1" t="s">
        <v>34</v>
      </c>
      <c r="G14" s="24" t="s">
        <v>35</v>
      </c>
      <c r="H14" s="2">
        <v>5760000</v>
      </c>
      <c r="I14" s="2">
        <v>1470899</v>
      </c>
      <c r="J14" s="2">
        <v>1470899</v>
      </c>
      <c r="K14" s="2">
        <v>100</v>
      </c>
      <c r="L14" s="2">
        <v>0</v>
      </c>
      <c r="M14" s="2">
        <v>0</v>
      </c>
    </row>
    <row r="15" spans="1:13" ht="42" customHeight="1" x14ac:dyDescent="0.25">
      <c r="A15" s="1">
        <v>2025</v>
      </c>
      <c r="B15" s="1" t="s">
        <v>22</v>
      </c>
      <c r="C15" s="1" t="s">
        <v>15</v>
      </c>
      <c r="D15" s="24" t="s">
        <v>32</v>
      </c>
      <c r="E15" s="24" t="s">
        <v>36</v>
      </c>
      <c r="F15" s="1" t="s">
        <v>26</v>
      </c>
      <c r="G15" s="24" t="s">
        <v>19</v>
      </c>
      <c r="H15" s="2">
        <v>17246000</v>
      </c>
      <c r="I15" s="2">
        <v>16905223</v>
      </c>
      <c r="J15" s="2">
        <v>16905223</v>
      </c>
      <c r="K15" s="2">
        <v>2570269.3199999998</v>
      </c>
      <c r="L15" s="2">
        <v>2565326.52</v>
      </c>
      <c r="M15" s="2">
        <v>2556827.77</v>
      </c>
    </row>
    <row r="16" spans="1:13" ht="42" customHeight="1" x14ac:dyDescent="0.25">
      <c r="A16" s="1">
        <v>2025</v>
      </c>
      <c r="B16" s="1" t="s">
        <v>22</v>
      </c>
      <c r="C16" s="1" t="s">
        <v>15</v>
      </c>
      <c r="D16" s="24" t="s">
        <v>32</v>
      </c>
      <c r="E16" s="24" t="s">
        <v>36</v>
      </c>
      <c r="F16" s="1" t="s">
        <v>26</v>
      </c>
      <c r="G16" s="24" t="s">
        <v>35</v>
      </c>
      <c r="H16" s="2">
        <v>193337721</v>
      </c>
      <c r="I16" s="2">
        <v>193337721</v>
      </c>
      <c r="J16" s="2">
        <v>193337721</v>
      </c>
      <c r="K16" s="2">
        <v>9855844.9399999995</v>
      </c>
      <c r="L16" s="2">
        <v>9379783.5700000003</v>
      </c>
      <c r="M16" s="2">
        <v>9372717.2200000007</v>
      </c>
    </row>
    <row r="17" spans="1:13" ht="42" customHeight="1" x14ac:dyDescent="0.25">
      <c r="A17" s="1">
        <v>2025</v>
      </c>
      <c r="B17" s="1" t="s">
        <v>22</v>
      </c>
      <c r="C17" s="1" t="s">
        <v>15</v>
      </c>
      <c r="D17" s="24" t="s">
        <v>32</v>
      </c>
      <c r="E17" s="24" t="s">
        <v>38</v>
      </c>
      <c r="F17" s="1" t="s">
        <v>26</v>
      </c>
      <c r="G17" s="24" t="s">
        <v>19</v>
      </c>
      <c r="H17" s="2">
        <v>76480814</v>
      </c>
      <c r="I17" s="2">
        <v>73472510</v>
      </c>
      <c r="J17" s="2">
        <v>73472510</v>
      </c>
      <c r="K17" s="2">
        <v>30504458.59</v>
      </c>
      <c r="L17" s="2">
        <v>28011266.390000001</v>
      </c>
      <c r="M17" s="2">
        <v>27109335.640000001</v>
      </c>
    </row>
    <row r="18" spans="1:13" ht="42" customHeight="1" x14ac:dyDescent="0.25">
      <c r="A18" s="1">
        <v>2025</v>
      </c>
      <c r="B18" s="1" t="s">
        <v>22</v>
      </c>
      <c r="C18" s="1" t="s">
        <v>15</v>
      </c>
      <c r="D18" s="24" t="s">
        <v>32</v>
      </c>
      <c r="E18" s="24" t="s">
        <v>38</v>
      </c>
      <c r="F18" s="1" t="s">
        <v>26</v>
      </c>
      <c r="G18" s="24" t="s">
        <v>35</v>
      </c>
      <c r="H18" s="2">
        <v>41916360</v>
      </c>
      <c r="I18" s="2">
        <v>41916360</v>
      </c>
      <c r="J18" s="2">
        <v>41916360</v>
      </c>
      <c r="K18" s="2">
        <v>13595801.470000001</v>
      </c>
      <c r="L18" s="2">
        <v>11533098.550000001</v>
      </c>
      <c r="M18" s="2">
        <v>10594306.59</v>
      </c>
    </row>
    <row r="19" spans="1:13" ht="42" customHeight="1" x14ac:dyDescent="0.25">
      <c r="A19" s="1">
        <v>2025</v>
      </c>
      <c r="B19" s="1" t="s">
        <v>22</v>
      </c>
      <c r="C19" s="1" t="s">
        <v>15</v>
      </c>
      <c r="D19" s="24" t="s">
        <v>32</v>
      </c>
      <c r="E19" s="24" t="s">
        <v>38</v>
      </c>
      <c r="F19" s="1" t="s">
        <v>34</v>
      </c>
      <c r="G19" s="24" t="s">
        <v>19</v>
      </c>
      <c r="H19" s="2">
        <v>0</v>
      </c>
      <c r="I19" s="2">
        <v>30000</v>
      </c>
      <c r="J19" s="2">
        <v>30000</v>
      </c>
      <c r="K19" s="2">
        <v>0</v>
      </c>
      <c r="L19" s="2">
        <v>0</v>
      </c>
      <c r="M19" s="2">
        <v>0</v>
      </c>
    </row>
    <row r="20" spans="1:13" ht="42" customHeight="1" x14ac:dyDescent="0.25">
      <c r="A20" s="1">
        <v>2025</v>
      </c>
      <c r="B20" s="1" t="s">
        <v>22</v>
      </c>
      <c r="C20" s="1" t="s">
        <v>15</v>
      </c>
      <c r="D20" s="24" t="s">
        <v>32</v>
      </c>
      <c r="E20" s="24" t="s">
        <v>39</v>
      </c>
      <c r="F20" s="1" t="s">
        <v>26</v>
      </c>
      <c r="G20" s="24" t="s">
        <v>19</v>
      </c>
      <c r="H20" s="2">
        <v>152875</v>
      </c>
      <c r="I20" s="2">
        <v>152875</v>
      </c>
      <c r="J20" s="2">
        <v>152875</v>
      </c>
      <c r="K20" s="2">
        <v>0</v>
      </c>
      <c r="L20" s="2">
        <v>0</v>
      </c>
      <c r="M20" s="2">
        <v>0</v>
      </c>
    </row>
    <row r="21" spans="1:13" ht="42" customHeight="1" x14ac:dyDescent="0.25">
      <c r="A21" s="1">
        <v>2025</v>
      </c>
      <c r="B21" s="1" t="s">
        <v>22</v>
      </c>
      <c r="C21" s="1" t="s">
        <v>15</v>
      </c>
      <c r="D21" s="24" t="s">
        <v>32</v>
      </c>
      <c r="E21" s="24" t="s">
        <v>40</v>
      </c>
      <c r="F21" s="1" t="s">
        <v>26</v>
      </c>
      <c r="G21" s="24" t="s">
        <v>19</v>
      </c>
      <c r="H21" s="2">
        <v>77055</v>
      </c>
      <c r="I21" s="2">
        <v>77055</v>
      </c>
      <c r="J21" s="2">
        <v>77055</v>
      </c>
      <c r="K21" s="2">
        <v>0</v>
      </c>
      <c r="L21" s="2">
        <v>0</v>
      </c>
      <c r="M21" s="2">
        <v>0</v>
      </c>
    </row>
    <row r="22" spans="1:13" ht="42" customHeight="1" x14ac:dyDescent="0.25">
      <c r="A22" s="1">
        <v>2025</v>
      </c>
      <c r="B22" s="1" t="s">
        <v>22</v>
      </c>
      <c r="C22" s="1" t="s">
        <v>15</v>
      </c>
      <c r="D22" s="24" t="s">
        <v>32</v>
      </c>
      <c r="E22" s="24" t="s">
        <v>41</v>
      </c>
      <c r="F22" s="1" t="s">
        <v>26</v>
      </c>
      <c r="G22" s="24" t="s">
        <v>19</v>
      </c>
      <c r="H22" s="2">
        <v>20200904</v>
      </c>
      <c r="I22" s="2">
        <v>19204356</v>
      </c>
      <c r="J22" s="2">
        <v>19204356</v>
      </c>
      <c r="K22" s="2">
        <v>4341883.57</v>
      </c>
      <c r="L22" s="2">
        <v>4339019.84</v>
      </c>
      <c r="M22" s="2">
        <v>4337076.8899999997</v>
      </c>
    </row>
    <row r="23" spans="1:13" ht="42" customHeight="1" x14ac:dyDescent="0.25">
      <c r="A23" s="1">
        <v>2025</v>
      </c>
      <c r="B23" s="1" t="s">
        <v>22</v>
      </c>
      <c r="C23" s="1" t="s">
        <v>15</v>
      </c>
      <c r="D23" s="24" t="s">
        <v>32</v>
      </c>
      <c r="E23" s="24" t="s">
        <v>42</v>
      </c>
      <c r="F23" s="1" t="s">
        <v>34</v>
      </c>
      <c r="G23" s="24" t="s">
        <v>19</v>
      </c>
      <c r="H23" s="2">
        <v>0</v>
      </c>
      <c r="I23" s="2">
        <v>614000</v>
      </c>
      <c r="J23" s="2">
        <v>614000</v>
      </c>
      <c r="K23" s="2">
        <v>0</v>
      </c>
      <c r="L23" s="2">
        <v>0</v>
      </c>
      <c r="M23" s="2">
        <v>0</v>
      </c>
    </row>
    <row r="24" spans="1:13" ht="42" customHeight="1" x14ac:dyDescent="0.25">
      <c r="A24" s="1">
        <v>2025</v>
      </c>
      <c r="B24" s="1" t="s">
        <v>22</v>
      </c>
      <c r="C24" s="1" t="s">
        <v>15</v>
      </c>
      <c r="D24" s="24" t="s">
        <v>32</v>
      </c>
      <c r="E24" s="24" t="s">
        <v>42</v>
      </c>
      <c r="F24" s="1" t="s">
        <v>34</v>
      </c>
      <c r="G24" s="24" t="s">
        <v>35</v>
      </c>
      <c r="H24" s="2">
        <v>640000</v>
      </c>
      <c r="I24" s="2">
        <v>640000</v>
      </c>
      <c r="J24" s="2">
        <v>640000</v>
      </c>
      <c r="K24" s="2">
        <v>1845.04</v>
      </c>
      <c r="L24" s="2">
        <v>745.04</v>
      </c>
      <c r="M24" s="2">
        <v>745.04</v>
      </c>
    </row>
    <row r="25" spans="1:13" ht="42" customHeight="1" x14ac:dyDescent="0.25">
      <c r="A25" s="1">
        <v>2025</v>
      </c>
      <c r="B25" s="1" t="s">
        <v>44</v>
      </c>
      <c r="C25" s="1" t="s">
        <v>15</v>
      </c>
      <c r="D25" s="24" t="s">
        <v>45</v>
      </c>
      <c r="E25" s="24" t="s">
        <v>46</v>
      </c>
      <c r="F25" s="1" t="s">
        <v>18</v>
      </c>
      <c r="G25" s="24" t="s">
        <v>19</v>
      </c>
      <c r="H25" s="2">
        <v>13000</v>
      </c>
      <c r="I25" s="2">
        <v>13000</v>
      </c>
      <c r="J25" s="2">
        <v>13000</v>
      </c>
      <c r="K25" s="2">
        <v>13000</v>
      </c>
      <c r="L25" s="2">
        <v>0</v>
      </c>
      <c r="M25" s="2">
        <v>0</v>
      </c>
    </row>
    <row r="26" spans="1:13" ht="42" customHeight="1" x14ac:dyDescent="0.25">
      <c r="A26" s="1">
        <v>2025</v>
      </c>
      <c r="B26" s="1" t="s">
        <v>44</v>
      </c>
      <c r="C26" s="1" t="s">
        <v>15</v>
      </c>
      <c r="D26" s="24" t="s">
        <v>47</v>
      </c>
      <c r="E26" s="24" t="s">
        <v>48</v>
      </c>
      <c r="F26" s="1" t="s">
        <v>26</v>
      </c>
      <c r="G26" s="24" t="s">
        <v>19</v>
      </c>
      <c r="H26" s="2">
        <v>134604</v>
      </c>
      <c r="I26" s="2">
        <v>134604</v>
      </c>
      <c r="J26" s="2">
        <v>134604</v>
      </c>
      <c r="K26" s="2">
        <v>115805.43</v>
      </c>
      <c r="L26" s="2">
        <v>115805.43</v>
      </c>
      <c r="M26" s="2">
        <v>115805.43</v>
      </c>
    </row>
    <row r="27" spans="1:13" ht="42" customHeight="1" x14ac:dyDescent="0.25">
      <c r="A27" s="1">
        <v>2025</v>
      </c>
      <c r="B27" s="1" t="s">
        <v>44</v>
      </c>
      <c r="C27" s="1" t="s">
        <v>15</v>
      </c>
      <c r="D27" s="24" t="s">
        <v>47</v>
      </c>
      <c r="E27" s="24" t="s">
        <v>49</v>
      </c>
      <c r="F27" s="1" t="s">
        <v>26</v>
      </c>
      <c r="G27" s="24" t="s">
        <v>19</v>
      </c>
      <c r="H27" s="2">
        <v>11721</v>
      </c>
      <c r="I27" s="2">
        <v>11721</v>
      </c>
      <c r="J27" s="2">
        <v>11721</v>
      </c>
      <c r="K27" s="2">
        <v>0</v>
      </c>
      <c r="L27" s="2">
        <v>0</v>
      </c>
      <c r="M27" s="2">
        <v>0</v>
      </c>
    </row>
    <row r="28" spans="1:13" x14ac:dyDescent="0.25">
      <c r="A28" s="22"/>
      <c r="B28" s="22"/>
      <c r="C28" s="22"/>
      <c r="D28" s="25"/>
      <c r="E28" s="25"/>
      <c r="F28" s="22"/>
      <c r="G28" s="25"/>
      <c r="H28" s="22"/>
      <c r="I28" s="22"/>
      <c r="J28" s="22"/>
      <c r="K28" s="22"/>
      <c r="L28" s="22"/>
      <c r="M28" s="22"/>
    </row>
    <row r="29" spans="1:13" x14ac:dyDescent="0.25">
      <c r="A29" s="22" t="s">
        <v>50</v>
      </c>
      <c r="B29" s="22"/>
      <c r="C29" s="22"/>
      <c r="D29" s="25"/>
      <c r="E29" s="25"/>
      <c r="F29" s="22"/>
      <c r="G29" s="25"/>
      <c r="H29" s="22"/>
      <c r="I29" s="22"/>
      <c r="J29" s="22"/>
      <c r="K29" s="22"/>
      <c r="L29" s="22"/>
      <c r="M29" s="22"/>
    </row>
    <row r="30" spans="1:13" x14ac:dyDescent="0.25">
      <c r="A30" s="22" t="s">
        <v>60</v>
      </c>
      <c r="B30" s="22"/>
      <c r="C30" s="22"/>
      <c r="D30" s="25"/>
      <c r="E30" s="25"/>
      <c r="F30" s="22"/>
      <c r="G30" s="25"/>
      <c r="H30" s="22"/>
      <c r="I30" s="22"/>
      <c r="J30" s="22"/>
      <c r="K30" s="22"/>
      <c r="L30" s="22"/>
      <c r="M30" s="22"/>
    </row>
    <row r="31" spans="1:13" x14ac:dyDescent="0.25">
      <c r="A31" s="22" t="s">
        <v>51</v>
      </c>
      <c r="B31" s="22"/>
      <c r="C31" s="22"/>
      <c r="D31" s="25"/>
      <c r="E31" s="25"/>
      <c r="F31" s="22"/>
      <c r="G31" s="25"/>
      <c r="H31" s="22"/>
      <c r="I31" s="22"/>
      <c r="J31" s="22"/>
      <c r="K31" s="22"/>
      <c r="L31" s="22"/>
      <c r="M31" s="22"/>
    </row>
    <row r="34" ht="42" customHeight="1" x14ac:dyDescent="0.25"/>
    <row r="35" ht="42" customHeight="1" x14ac:dyDescent="0.25"/>
    <row r="36" ht="42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C19" sqref="C19"/>
    </sheetView>
  </sheetViews>
  <sheetFormatPr defaultRowHeight="12" x14ac:dyDescent="0.2"/>
  <cols>
    <col min="1" max="1" width="21" style="5" customWidth="1"/>
    <col min="2" max="7" width="17.28515625" style="6" customWidth="1"/>
    <col min="8" max="16384" width="9.140625" style="5"/>
  </cols>
  <sheetData>
    <row r="1" spans="1:7" x14ac:dyDescent="0.2">
      <c r="A1" s="5" t="s">
        <v>52</v>
      </c>
    </row>
    <row r="2" spans="1:7" x14ac:dyDescent="0.2">
      <c r="A2" s="5" t="s">
        <v>61</v>
      </c>
    </row>
    <row r="3" spans="1:7" x14ac:dyDescent="0.2">
      <c r="A3" s="5" t="s">
        <v>59</v>
      </c>
    </row>
    <row r="5" spans="1:7" ht="12.75" thickBot="1" x14ac:dyDescent="0.25">
      <c r="A5" s="33" t="s">
        <v>54</v>
      </c>
      <c r="B5" s="33"/>
      <c r="C5" s="33"/>
      <c r="D5" s="33"/>
      <c r="E5" s="33"/>
      <c r="F5" s="33"/>
      <c r="G5" s="33"/>
    </row>
    <row r="6" spans="1:7" x14ac:dyDescent="0.2">
      <c r="A6" s="8" t="s">
        <v>1</v>
      </c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10" t="s">
        <v>12</v>
      </c>
    </row>
    <row r="7" spans="1:7" x14ac:dyDescent="0.2">
      <c r="A7" s="11" t="s">
        <v>14</v>
      </c>
      <c r="B7" s="7">
        <f>+SUMIFS(Document_CH78!H:H,Document_CH78!B:B,'Apresentados - Por Função'!A7)</f>
        <v>274713562</v>
      </c>
      <c r="C7" s="7">
        <f>+SUMIFS(Document_CH78!I:I,Document_CH78!B:B,'Apresentados - Por Função'!A7)</f>
        <v>274713562</v>
      </c>
      <c r="D7" s="7">
        <f>+SUMIFS(Document_CH78!J:J,Document_CH78!B:B,'Apresentados - Por Função'!A7)</f>
        <v>295710550</v>
      </c>
      <c r="E7" s="7">
        <f>+SUMIFS(Document_CH78!K:K,Document_CH78!B:B,'Apresentados - Por Função'!A7)</f>
        <v>295710550</v>
      </c>
      <c r="F7" s="7">
        <f>+SUMIFS(Document_CH78!L:L,Document_CH78!B:B,'Apresentados - Por Função'!A7)</f>
        <v>115989000.42999998</v>
      </c>
      <c r="G7" s="12">
        <f>+SUMIFS(Document_CH78!M:M,Document_CH78!B:B,'Apresentados - Por Função'!A7)</f>
        <v>108238681.64</v>
      </c>
    </row>
    <row r="8" spans="1:7" x14ac:dyDescent="0.2">
      <c r="A8" s="32" t="s">
        <v>22</v>
      </c>
      <c r="B8" s="7">
        <f>+SUMIFS(Document_CH78!H:H,Document_CH78!B:B,'Apresentados - Por Função'!A8)</f>
        <v>1019325200</v>
      </c>
      <c r="C8" s="7">
        <f>+SUMIFS(Document_CH78!I:I,Document_CH78!B:B,'Apresentados - Por Função'!A8)</f>
        <v>1015484892</v>
      </c>
      <c r="D8" s="7">
        <f>+SUMIFS(Document_CH78!J:J,Document_CH78!B:B,'Apresentados - Por Função'!A8)</f>
        <v>1048466497</v>
      </c>
      <c r="E8" s="7">
        <f>+SUMIFS(Document_CH78!K:K,Document_CH78!B:B,'Apresentados - Por Função'!A8)</f>
        <v>754682830.10000026</v>
      </c>
      <c r="F8" s="7">
        <f>+SUMIFS(Document_CH78!L:L,Document_CH78!B:B,'Apresentados - Por Função'!A8)</f>
        <v>342764508.64999992</v>
      </c>
      <c r="G8" s="12">
        <f>+SUMIFS(Document_CH78!M:M,Document_CH78!B:B,'Apresentados - Por Função'!A8)</f>
        <v>309560115.78000003</v>
      </c>
    </row>
    <row r="9" spans="1:7" x14ac:dyDescent="0.2">
      <c r="A9" s="11" t="s">
        <v>44</v>
      </c>
      <c r="B9" s="7">
        <f>+SUMIFS(Document_CH78!H:H,Document_CH78!B:B,'Apresentados - Por Função'!A9)</f>
        <v>159325</v>
      </c>
      <c r="C9" s="7">
        <f>+SUMIFS(Document_CH78!I:I,Document_CH78!B:B,'Apresentados - Por Função'!A9)</f>
        <v>159325</v>
      </c>
      <c r="D9" s="7">
        <f>+SUMIFS(Document_CH78!J:J,Document_CH78!B:B,'Apresentados - Por Função'!A9)</f>
        <v>159325</v>
      </c>
      <c r="E9" s="7">
        <f>+SUMIFS(Document_CH78!K:K,Document_CH78!B:B,'Apresentados - Por Função'!A9)</f>
        <v>128805.43</v>
      </c>
      <c r="F9" s="7">
        <f>+SUMIFS(Document_CH78!L:L,Document_CH78!B:B,'Apresentados - Por Função'!A9)</f>
        <v>115805.43</v>
      </c>
      <c r="G9" s="12">
        <f>+SUMIFS(Document_CH78!M:M,Document_CH78!B:B,'Apresentados - Por Função'!A9)</f>
        <v>115805.43</v>
      </c>
    </row>
    <row r="10" spans="1:7" ht="12.75" thickBot="1" x14ac:dyDescent="0.25">
      <c r="A10" s="13" t="s">
        <v>13</v>
      </c>
      <c r="B10" s="14">
        <f>SUM(B7:B9)</f>
        <v>1294198087</v>
      </c>
      <c r="C10" s="14">
        <f t="shared" ref="C10:G10" si="0">SUM(C7:C9)</f>
        <v>1290357779</v>
      </c>
      <c r="D10" s="14">
        <f t="shared" si="0"/>
        <v>1344336372</v>
      </c>
      <c r="E10" s="14">
        <f t="shared" si="0"/>
        <v>1050522185.5300002</v>
      </c>
      <c r="F10" s="14">
        <f t="shared" si="0"/>
        <v>458869314.50999993</v>
      </c>
      <c r="G10" s="15">
        <f t="shared" si="0"/>
        <v>417914602.85000002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2"/>
  <sheetViews>
    <sheetView workbookViewId="0">
      <selection activeCell="A28" sqref="A28"/>
    </sheetView>
  </sheetViews>
  <sheetFormatPr defaultRowHeight="12" x14ac:dyDescent="0.2"/>
  <cols>
    <col min="1" max="1" width="89.85546875" style="5" bestFit="1" customWidth="1"/>
    <col min="2" max="7" width="17.28515625" style="6" customWidth="1"/>
    <col min="8" max="16384" width="9.140625" style="5"/>
  </cols>
  <sheetData>
    <row r="1" spans="1:7" x14ac:dyDescent="0.2">
      <c r="A1" s="5" t="s">
        <v>52</v>
      </c>
    </row>
    <row r="2" spans="1:7" x14ac:dyDescent="0.2">
      <c r="A2" s="5" t="s">
        <v>61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34" t="s">
        <v>55</v>
      </c>
      <c r="B5" s="34"/>
      <c r="C5" s="34"/>
      <c r="D5" s="34"/>
      <c r="E5" s="34"/>
      <c r="F5" s="34"/>
      <c r="G5" s="34"/>
    </row>
    <row r="6" spans="1:7" x14ac:dyDescent="0.2">
      <c r="A6" s="19" t="s">
        <v>3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16</v>
      </c>
      <c r="B7" s="7">
        <f>+SUMIFS(Document_CH78!H:H,Document_CH78!D:D,'Apresentados - Por Programa'!A7)</f>
        <v>937197046</v>
      </c>
      <c r="C7" s="7">
        <f>+SUMIFS(Document_CH78!I:I,Document_CH78!D:D,'Apresentados - Por Programa'!A7)</f>
        <v>937109177</v>
      </c>
      <c r="D7" s="7">
        <f>+SUMIFS(Document_CH78!J:J,Document_CH78!D:D,'Apresentados - Por Programa'!A7)</f>
        <v>991087770</v>
      </c>
      <c r="E7" s="7">
        <f>+SUMIFS(Document_CH78!K:K,Document_CH78!D:D,'Apresentados - Por Programa'!A7)</f>
        <v>989181125.71000004</v>
      </c>
      <c r="F7" s="7">
        <f>+SUMIFS(Document_CH78!L:L,Document_CH78!D:D,'Apresentados - Por Programa'!A7)</f>
        <v>402582217.70999992</v>
      </c>
      <c r="G7" s="12">
        <f>+SUMIFS(Document_CH78!M:M,Document_CH78!D:D,'Apresentados - Por Programa'!A7)</f>
        <v>363485736.81</v>
      </c>
    </row>
    <row r="8" spans="1:7" x14ac:dyDescent="0.2">
      <c r="A8" s="11" t="s">
        <v>30</v>
      </c>
      <c r="B8" s="7">
        <f>+SUMIFS(Document_CH78!H:H,Document_CH78!D:D,'Apresentados - Por Programa'!A8)</f>
        <v>1029987</v>
      </c>
      <c r="C8" s="7">
        <f>+SUMIFS(Document_CH78!I:I,Document_CH78!D:D,'Apresentados - Por Programa'!A8)</f>
        <v>979177</v>
      </c>
      <c r="D8" s="7">
        <f>+SUMIFS(Document_CH78!J:J,Document_CH78!D:D,'Apresentados - Por Programa'!A8)</f>
        <v>979177</v>
      </c>
      <c r="E8" s="7">
        <f>+SUMIFS(Document_CH78!K:K,Document_CH78!D:D,'Apresentados - Por Programa'!A8)</f>
        <v>342051.46</v>
      </c>
      <c r="F8" s="7">
        <f>+SUMIFS(Document_CH78!L:L,Document_CH78!D:D,'Apresentados - Por Programa'!A8)</f>
        <v>342051.46</v>
      </c>
      <c r="G8" s="12">
        <f>+SUMIFS(Document_CH78!M:M,Document_CH78!D:D,'Apresentados - Por Programa'!A8)</f>
        <v>342051.46</v>
      </c>
    </row>
    <row r="9" spans="1:7" x14ac:dyDescent="0.2">
      <c r="A9" s="11" t="s">
        <v>32</v>
      </c>
      <c r="B9" s="7">
        <f>+SUMIFS(Document_CH78!H:H,Document_CH78!D:D,'Apresentados - Por Programa'!A9)</f>
        <v>355811729</v>
      </c>
      <c r="C9" s="7">
        <f>+SUMIFS(Document_CH78!I:I,Document_CH78!D:D,'Apresentados - Por Programa'!A9)</f>
        <v>352110100</v>
      </c>
      <c r="D9" s="7">
        <f>+SUMIFS(Document_CH78!J:J,Document_CH78!D:D,'Apresentados - Por Programa'!A9)</f>
        <v>352110100</v>
      </c>
      <c r="E9" s="7">
        <f>+SUMIFS(Document_CH78!K:K,Document_CH78!D:D,'Apresentados - Por Programa'!A9)</f>
        <v>60870202.93</v>
      </c>
      <c r="F9" s="7">
        <f>+SUMIFS(Document_CH78!L:L,Document_CH78!D:D,'Apresentados - Por Programa'!A9)</f>
        <v>55829239.910000004</v>
      </c>
      <c r="G9" s="12">
        <f>+SUMIFS(Document_CH78!M:M,Document_CH78!D:D,'Apresentados - Por Programa'!A9)</f>
        <v>53971009.149999999</v>
      </c>
    </row>
    <row r="10" spans="1:7" x14ac:dyDescent="0.2">
      <c r="A10" s="11" t="s">
        <v>45</v>
      </c>
      <c r="B10" s="7">
        <f>+SUMIFS(Document_CH78!H:H,Document_CH78!D:D,'Apresentados - Por Programa'!A10)</f>
        <v>13000</v>
      </c>
      <c r="C10" s="7">
        <f>+SUMIFS(Document_CH78!I:I,Document_CH78!D:D,'Apresentados - Por Programa'!A10)</f>
        <v>13000</v>
      </c>
      <c r="D10" s="7">
        <f>+SUMIFS(Document_CH78!J:J,Document_CH78!D:D,'Apresentados - Por Programa'!A10)</f>
        <v>13000</v>
      </c>
      <c r="E10" s="7">
        <f>+SUMIFS(Document_CH78!K:K,Document_CH78!D:D,'Apresentados - Por Programa'!A10)</f>
        <v>13000</v>
      </c>
      <c r="F10" s="7">
        <f>+SUMIFS(Document_CH78!L:L,Document_CH78!D:D,'Apresentados - Por Programa'!A10)</f>
        <v>0</v>
      </c>
      <c r="G10" s="12">
        <f>+SUMIFS(Document_CH78!M:M,Document_CH78!D:D,'Apresentados - Por Programa'!A10)</f>
        <v>0</v>
      </c>
    </row>
    <row r="11" spans="1:7" x14ac:dyDescent="0.2">
      <c r="A11" s="11" t="s">
        <v>47</v>
      </c>
      <c r="B11" s="7">
        <f>+SUMIFS(Document_CH78!H:H,Document_CH78!D:D,'Apresentados - Por Programa'!A11)</f>
        <v>146325</v>
      </c>
      <c r="C11" s="7">
        <f>+SUMIFS(Document_CH78!I:I,Document_CH78!D:D,'Apresentados - Por Programa'!A11)</f>
        <v>146325</v>
      </c>
      <c r="D11" s="7">
        <f>+SUMIFS(Document_CH78!J:J,Document_CH78!D:D,'Apresentados - Por Programa'!A11)</f>
        <v>146325</v>
      </c>
      <c r="E11" s="7">
        <f>+SUMIFS(Document_CH78!K:K,Document_CH78!D:D,'Apresentados - Por Programa'!A11)</f>
        <v>115805.43</v>
      </c>
      <c r="F11" s="7">
        <f>+SUMIFS(Document_CH78!L:L,Document_CH78!D:D,'Apresentados - Por Programa'!A11)</f>
        <v>115805.43</v>
      </c>
      <c r="G11" s="12">
        <f>+SUMIFS(Document_CH78!M:M,Document_CH78!D:D,'Apresentados - Por Programa'!A11)</f>
        <v>115805.43</v>
      </c>
    </row>
    <row r="12" spans="1:7" ht="12.75" thickBot="1" x14ac:dyDescent="0.25">
      <c r="A12" s="16" t="s">
        <v>13</v>
      </c>
      <c r="B12" s="14">
        <f t="shared" ref="B12:G12" si="0">SUM(B7:B11)</f>
        <v>1294198087</v>
      </c>
      <c r="C12" s="14">
        <f t="shared" si="0"/>
        <v>1290357779</v>
      </c>
      <c r="D12" s="14">
        <f t="shared" si="0"/>
        <v>1344336372</v>
      </c>
      <c r="E12" s="14">
        <f t="shared" si="0"/>
        <v>1050522185.53</v>
      </c>
      <c r="F12" s="14">
        <f t="shared" si="0"/>
        <v>458869314.50999993</v>
      </c>
      <c r="G12" s="15">
        <f t="shared" si="0"/>
        <v>417914602.84999996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>
      <selection activeCell="A37" sqref="A37"/>
    </sheetView>
  </sheetViews>
  <sheetFormatPr defaultRowHeight="12" x14ac:dyDescent="0.2"/>
  <cols>
    <col min="1" max="1" width="99.42578125" style="5" customWidth="1"/>
    <col min="2" max="7" width="17.28515625" style="6" customWidth="1"/>
    <col min="8" max="8" width="19.7109375" style="5" customWidth="1"/>
    <col min="9" max="16384" width="9.140625" style="5"/>
  </cols>
  <sheetData>
    <row r="1" spans="1:7" x14ac:dyDescent="0.2">
      <c r="A1" s="5" t="s">
        <v>52</v>
      </c>
    </row>
    <row r="2" spans="1:7" x14ac:dyDescent="0.2">
      <c r="A2" s="5" t="s">
        <v>61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34" t="s">
        <v>56</v>
      </c>
      <c r="B5" s="34"/>
      <c r="C5" s="34"/>
      <c r="D5" s="34"/>
      <c r="E5" s="34"/>
      <c r="F5" s="34"/>
      <c r="G5" s="34"/>
    </row>
    <row r="6" spans="1:7" x14ac:dyDescent="0.2">
      <c r="A6" s="19" t="s">
        <v>4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17</v>
      </c>
      <c r="B7" s="7">
        <f>+SUMIFS(Document_CH78!H:H,Document_CH78!E:E,'Apresentados - Por ação'!A7)</f>
        <v>274713562</v>
      </c>
      <c r="C7" s="7">
        <f>+SUMIFS(Document_CH78!I:I,Document_CH78!E:E,'Apresentados - Por ação'!A7)</f>
        <v>274713562</v>
      </c>
      <c r="D7" s="7">
        <f>+SUMIFS(Document_CH78!J:J,Document_CH78!E:E,'Apresentados - Por ação'!A7)</f>
        <v>295710550</v>
      </c>
      <c r="E7" s="7">
        <f>+SUMIFS(Document_CH78!K:K,Document_CH78!E:E,'Apresentados - Por ação'!A7)</f>
        <v>295710550</v>
      </c>
      <c r="F7" s="7">
        <f>+SUMIFS(Document_CH78!L:L,Document_CH78!E:E,'Apresentados - Por ação'!A7)</f>
        <v>115989000.42999998</v>
      </c>
      <c r="G7" s="12">
        <f>+SUMIFS(Document_CH78!M:M,Document_CH78!E:E,'Apresentados - Por ação'!A7)</f>
        <v>108238681.64</v>
      </c>
    </row>
    <row r="8" spans="1:7" x14ac:dyDescent="0.2">
      <c r="A8" s="11" t="s">
        <v>23</v>
      </c>
      <c r="B8" s="7">
        <f>+SUMIFS(Document_CH78!H:H,Document_CH78!E:E,'Apresentados - Por ação'!A8)</f>
        <v>100162166</v>
      </c>
      <c r="C8" s="7">
        <f>+SUMIFS(Document_CH78!I:I,Document_CH78!E:E,'Apresentados - Por ação'!A8)</f>
        <v>100162166</v>
      </c>
      <c r="D8" s="7">
        <f>+SUMIFS(Document_CH78!J:J,Document_CH78!E:E,'Apresentados - Por ação'!A8)</f>
        <v>106545530</v>
      </c>
      <c r="E8" s="7">
        <f>+SUMIFS(Document_CH78!K:K,Document_CH78!E:E,'Apresentados - Por ação'!A8)</f>
        <v>106545530</v>
      </c>
      <c r="F8" s="7">
        <f>+SUMIFS(Document_CH78!L:L,Document_CH78!E:E,'Apresentados - Por ação'!A8)</f>
        <v>42764006.670000002</v>
      </c>
      <c r="G8" s="12">
        <f>+SUMIFS(Document_CH78!M:M,Document_CH78!E:E,'Apresentados - Por ação'!A8)</f>
        <v>34048707.090000004</v>
      </c>
    </row>
    <row r="9" spans="1:7" x14ac:dyDescent="0.2">
      <c r="A9" s="11" t="s">
        <v>24</v>
      </c>
      <c r="B9" s="7">
        <f>+SUMIFS(Document_CH78!H:H,Document_CH78!E:E,'Apresentados - Por ação'!A9)</f>
        <v>504820902</v>
      </c>
      <c r="C9" s="7">
        <f>+SUMIFS(Document_CH78!I:I,Document_CH78!E:E,'Apresentados - Por ação'!A9)</f>
        <v>504820902</v>
      </c>
      <c r="D9" s="7">
        <f>+SUMIFS(Document_CH78!J:J,Document_CH78!E:E,'Apresentados - Por ação'!A9)</f>
        <v>531419143</v>
      </c>
      <c r="E9" s="7">
        <f>+SUMIFS(Document_CH78!K:K,Document_CH78!E:E,'Apresentados - Por ação'!A9)</f>
        <v>531419143</v>
      </c>
      <c r="F9" s="7">
        <f>+SUMIFS(Document_CH78!L:L,Document_CH78!E:E,'Apresentados - Por ação'!A9)</f>
        <v>222045926.59</v>
      </c>
      <c r="G9" s="12">
        <f>+SUMIFS(Document_CH78!M:M,Document_CH78!E:E,'Apresentados - Por ação'!A9)</f>
        <v>199526673.18000001</v>
      </c>
    </row>
    <row r="10" spans="1:7" x14ac:dyDescent="0.2">
      <c r="A10" s="11" t="s">
        <v>25</v>
      </c>
      <c r="B10" s="7">
        <f>+SUMIFS(Document_CH78!H:H,Document_CH78!E:E,'Apresentados - Por ação'!A10)</f>
        <v>40124712</v>
      </c>
      <c r="C10" s="7">
        <f>+SUMIFS(Document_CH78!I:I,Document_CH78!E:E,'Apresentados - Por ação'!A10)</f>
        <v>40124712</v>
      </c>
      <c r="D10" s="7">
        <f>+SUMIFS(Document_CH78!J:J,Document_CH78!E:E,'Apresentados - Por ação'!A10)</f>
        <v>40124712</v>
      </c>
      <c r="E10" s="7">
        <f>+SUMIFS(Document_CH78!K:K,Document_CH78!E:E,'Apresentados - Por ação'!A10)</f>
        <v>39865850.770000003</v>
      </c>
      <c r="F10" s="7">
        <f>+SUMIFS(Document_CH78!L:L,Document_CH78!E:E,'Apresentados - Por ação'!A10)</f>
        <v>16468004.460000001</v>
      </c>
      <c r="G10" s="12">
        <f>+SUMIFS(Document_CH78!M:M,Document_CH78!E:E,'Apresentados - Por ação'!A10)</f>
        <v>16468004.460000001</v>
      </c>
    </row>
    <row r="11" spans="1:7" x14ac:dyDescent="0.2">
      <c r="A11" s="11" t="s">
        <v>27</v>
      </c>
      <c r="B11" s="7">
        <f>+SUMIFS(Document_CH78!H:H,Document_CH78!E:E,'Apresentados - Por ação'!A11)</f>
        <v>15594504</v>
      </c>
      <c r="C11" s="7">
        <f>+SUMIFS(Document_CH78!I:I,Document_CH78!E:E,'Apresentados - Por ação'!A11)</f>
        <v>15594504</v>
      </c>
      <c r="D11" s="7">
        <f>+SUMIFS(Document_CH78!J:J,Document_CH78!E:E,'Apresentados - Por ação'!A11)</f>
        <v>15594504</v>
      </c>
      <c r="E11" s="7">
        <f>+SUMIFS(Document_CH78!K:K,Document_CH78!E:E,'Apresentados - Por ação'!A11)</f>
        <v>15594504</v>
      </c>
      <c r="F11" s="7">
        <f>+SUMIFS(Document_CH78!L:L,Document_CH78!E:E,'Apresentados - Por ação'!A11)</f>
        <v>5278701.62</v>
      </c>
      <c r="G11" s="12">
        <f>+SUMIFS(Document_CH78!M:M,Document_CH78!E:E,'Apresentados - Por ação'!A11)</f>
        <v>5167092.5</v>
      </c>
    </row>
    <row r="12" spans="1:7" x14ac:dyDescent="0.2">
      <c r="A12" s="11" t="s">
        <v>28</v>
      </c>
      <c r="B12" s="7">
        <f>+SUMIFS(Document_CH78!H:H,Document_CH78!E:E,'Apresentados - Por ação'!A12)</f>
        <v>1781200</v>
      </c>
      <c r="C12" s="7">
        <f>+SUMIFS(Document_CH78!I:I,Document_CH78!E:E,'Apresentados - Por ação'!A12)</f>
        <v>1693331</v>
      </c>
      <c r="D12" s="7">
        <f>+SUMIFS(Document_CH78!J:J,Document_CH78!E:E,'Apresentados - Por ação'!A12)</f>
        <v>1693331</v>
      </c>
      <c r="E12" s="7">
        <f>+SUMIFS(Document_CH78!K:K,Document_CH78!E:E,'Apresentados - Por ação'!A12)</f>
        <v>45547.94</v>
      </c>
      <c r="F12" s="7">
        <f>+SUMIFS(Document_CH78!L:L,Document_CH78!E:E,'Apresentados - Por ação'!A12)</f>
        <v>36577.94</v>
      </c>
      <c r="G12" s="12">
        <f>+SUMIFS(Document_CH78!M:M,Document_CH78!E:E,'Apresentados - Por ação'!A12)</f>
        <v>36577.94</v>
      </c>
    </row>
    <row r="13" spans="1:7" x14ac:dyDescent="0.2">
      <c r="A13" s="11" t="s">
        <v>31</v>
      </c>
      <c r="B13" s="7">
        <f>+SUMIFS(Document_CH78!H:H,Document_CH78!E:E,'Apresentados - Por ação'!A13)</f>
        <v>1029987</v>
      </c>
      <c r="C13" s="7">
        <f>+SUMIFS(Document_CH78!I:I,Document_CH78!E:E,'Apresentados - Por ação'!A13)</f>
        <v>979177</v>
      </c>
      <c r="D13" s="7">
        <f>+SUMIFS(Document_CH78!J:J,Document_CH78!E:E,'Apresentados - Por ação'!A13)</f>
        <v>979177</v>
      </c>
      <c r="E13" s="7">
        <f>+SUMIFS(Document_CH78!K:K,Document_CH78!E:E,'Apresentados - Por ação'!A13)</f>
        <v>342051.46</v>
      </c>
      <c r="F13" s="7">
        <f>+SUMIFS(Document_CH78!L:L,Document_CH78!E:E,'Apresentados - Por ação'!A13)</f>
        <v>342051.46</v>
      </c>
      <c r="G13" s="12">
        <f>+SUMIFS(Document_CH78!M:M,Document_CH78!E:E,'Apresentados - Por ação'!A13)</f>
        <v>342051.46</v>
      </c>
    </row>
    <row r="14" spans="1:7" x14ac:dyDescent="0.2">
      <c r="A14" s="11" t="s">
        <v>33</v>
      </c>
      <c r="B14" s="7">
        <f>+SUMIFS(Document_CH78!H:H,Document_CH78!E:E,'Apresentados - Por ação'!A14)</f>
        <v>5760000</v>
      </c>
      <c r="C14" s="7">
        <f>+SUMIFS(Document_CH78!I:I,Document_CH78!E:E,'Apresentados - Por ação'!A14)</f>
        <v>5760000</v>
      </c>
      <c r="D14" s="7">
        <f>+SUMIFS(Document_CH78!J:J,Document_CH78!E:E,'Apresentados - Por ação'!A14)</f>
        <v>5760000</v>
      </c>
      <c r="E14" s="7">
        <f>+SUMIFS(Document_CH78!K:K,Document_CH78!E:E,'Apresentados - Por ação'!A14)</f>
        <v>100</v>
      </c>
      <c r="F14" s="7">
        <f>+SUMIFS(Document_CH78!L:L,Document_CH78!E:E,'Apresentados - Por ação'!A14)</f>
        <v>0</v>
      </c>
      <c r="G14" s="12">
        <f>+SUMIFS(Document_CH78!M:M,Document_CH78!E:E,'Apresentados - Por ação'!A14)</f>
        <v>0</v>
      </c>
    </row>
    <row r="15" spans="1:7" x14ac:dyDescent="0.2">
      <c r="A15" s="11" t="s">
        <v>36</v>
      </c>
      <c r="B15" s="7">
        <f>+SUMIFS(Document_CH78!H:H,Document_CH78!E:E,'Apresentados - Por ação'!A15)</f>
        <v>210583721</v>
      </c>
      <c r="C15" s="7">
        <f>+SUMIFS(Document_CH78!I:I,Document_CH78!E:E,'Apresentados - Por ação'!A15)</f>
        <v>210242944</v>
      </c>
      <c r="D15" s="7">
        <f>+SUMIFS(Document_CH78!J:J,Document_CH78!E:E,'Apresentados - Por ação'!A15)</f>
        <v>210242944</v>
      </c>
      <c r="E15" s="7">
        <f>+SUMIFS(Document_CH78!K:K,Document_CH78!E:E,'Apresentados - Por ação'!A15)</f>
        <v>12426114.26</v>
      </c>
      <c r="F15" s="7">
        <f>+SUMIFS(Document_CH78!L:L,Document_CH78!E:E,'Apresentados - Por ação'!A15)</f>
        <v>11945110.09</v>
      </c>
      <c r="G15" s="12">
        <f>+SUMIFS(Document_CH78!M:M,Document_CH78!E:E,'Apresentados - Por ação'!A15)</f>
        <v>11929544.99</v>
      </c>
    </row>
    <row r="16" spans="1:7" x14ac:dyDescent="0.2">
      <c r="A16" s="11" t="s">
        <v>38</v>
      </c>
      <c r="B16" s="7">
        <f>+SUMIFS(Document_CH78!H:H,Document_CH78!E:E,'Apresentados - Por ação'!A16)</f>
        <v>118397174</v>
      </c>
      <c r="C16" s="7">
        <f>+SUMIFS(Document_CH78!I:I,Document_CH78!E:E,'Apresentados - Por ação'!A16)</f>
        <v>115418870</v>
      </c>
      <c r="D16" s="7">
        <f>+SUMIFS(Document_CH78!J:J,Document_CH78!E:E,'Apresentados - Por ação'!A16)</f>
        <v>115418870</v>
      </c>
      <c r="E16" s="7">
        <f>+SUMIFS(Document_CH78!K:K,Document_CH78!E:E,'Apresentados - Por ação'!A16)</f>
        <v>44100260.060000002</v>
      </c>
      <c r="F16" s="7">
        <f>+SUMIFS(Document_CH78!L:L,Document_CH78!E:E,'Apresentados - Por ação'!A16)</f>
        <v>39544364.939999998</v>
      </c>
      <c r="G16" s="12">
        <f>+SUMIFS(Document_CH78!M:M,Document_CH78!E:E,'Apresentados - Por ação'!A16)</f>
        <v>37703642.230000004</v>
      </c>
    </row>
    <row r="17" spans="1:7" x14ac:dyDescent="0.2">
      <c r="A17" s="11" t="s">
        <v>39</v>
      </c>
      <c r="B17" s="7">
        <f>+SUMIFS(Document_CH78!H:H,Document_CH78!E:E,'Apresentados - Por ação'!A17)</f>
        <v>152875</v>
      </c>
      <c r="C17" s="7">
        <f>+SUMIFS(Document_CH78!I:I,Document_CH78!E:E,'Apresentados - Por ação'!A17)</f>
        <v>152875</v>
      </c>
      <c r="D17" s="7">
        <f>+SUMIFS(Document_CH78!J:J,Document_CH78!E:E,'Apresentados - Por ação'!A17)</f>
        <v>152875</v>
      </c>
      <c r="E17" s="7">
        <f>+SUMIFS(Document_CH78!K:K,Document_CH78!E:E,'Apresentados - Por ação'!A17)</f>
        <v>0</v>
      </c>
      <c r="F17" s="7">
        <f>+SUMIFS(Document_CH78!L:L,Document_CH78!E:E,'Apresentados - Por ação'!A17)</f>
        <v>0</v>
      </c>
      <c r="G17" s="12">
        <f>+SUMIFS(Document_CH78!M:M,Document_CH78!E:E,'Apresentados - Por ação'!A17)</f>
        <v>0</v>
      </c>
    </row>
    <row r="18" spans="1:7" x14ac:dyDescent="0.2">
      <c r="A18" s="11" t="s">
        <v>40</v>
      </c>
      <c r="B18" s="7">
        <f>+SUMIFS(Document_CH78!H:H,Document_CH78!E:E,'Apresentados - Por ação'!A18)</f>
        <v>77055</v>
      </c>
      <c r="C18" s="7">
        <f>+SUMIFS(Document_CH78!I:I,Document_CH78!E:E,'Apresentados - Por ação'!A18)</f>
        <v>77055</v>
      </c>
      <c r="D18" s="7">
        <f>+SUMIFS(Document_CH78!J:J,Document_CH78!E:E,'Apresentados - Por ação'!A18)</f>
        <v>77055</v>
      </c>
      <c r="E18" s="7">
        <f>+SUMIFS(Document_CH78!K:K,Document_CH78!E:E,'Apresentados - Por ação'!A18)</f>
        <v>0</v>
      </c>
      <c r="F18" s="7">
        <f>+SUMIFS(Document_CH78!L:L,Document_CH78!E:E,'Apresentados - Por ação'!A18)</f>
        <v>0</v>
      </c>
      <c r="G18" s="12">
        <f>+SUMIFS(Document_CH78!M:M,Document_CH78!E:E,'Apresentados - Por ação'!A18)</f>
        <v>0</v>
      </c>
    </row>
    <row r="19" spans="1:7" x14ac:dyDescent="0.2">
      <c r="A19" s="11" t="s">
        <v>41</v>
      </c>
      <c r="B19" s="7">
        <f>+SUMIFS(Document_CH78!H:H,Document_CH78!E:E,'Apresentados - Por ação'!A19)</f>
        <v>20200904</v>
      </c>
      <c r="C19" s="7">
        <f>+SUMIFS(Document_CH78!I:I,Document_CH78!E:E,'Apresentados - Por ação'!A19)</f>
        <v>19204356</v>
      </c>
      <c r="D19" s="7">
        <f>+SUMIFS(Document_CH78!J:J,Document_CH78!E:E,'Apresentados - Por ação'!A19)</f>
        <v>19204356</v>
      </c>
      <c r="E19" s="7">
        <f>+SUMIFS(Document_CH78!K:K,Document_CH78!E:E,'Apresentados - Por ação'!A19)</f>
        <v>4341883.57</v>
      </c>
      <c r="F19" s="7">
        <f>+SUMIFS(Document_CH78!L:L,Document_CH78!E:E,'Apresentados - Por ação'!A19)</f>
        <v>4339019.84</v>
      </c>
      <c r="G19" s="12">
        <f>+SUMIFS(Document_CH78!M:M,Document_CH78!E:E,'Apresentados - Por ação'!A19)</f>
        <v>4337076.8899999997</v>
      </c>
    </row>
    <row r="20" spans="1:7" x14ac:dyDescent="0.2">
      <c r="A20" s="11" t="s">
        <v>42</v>
      </c>
      <c r="B20" s="7">
        <f>+SUMIFS(Document_CH78!H:H,Document_CH78!E:E,'Apresentados - Por ação'!A20)</f>
        <v>640000</v>
      </c>
      <c r="C20" s="7">
        <f>+SUMIFS(Document_CH78!I:I,Document_CH78!E:E,'Apresentados - Por ação'!A20)</f>
        <v>1254000</v>
      </c>
      <c r="D20" s="7">
        <f>+SUMIFS(Document_CH78!J:J,Document_CH78!E:E,'Apresentados - Por ação'!A20)</f>
        <v>1254000</v>
      </c>
      <c r="E20" s="7">
        <f>+SUMIFS(Document_CH78!K:K,Document_CH78!E:E,'Apresentados - Por ação'!A20)</f>
        <v>1845.04</v>
      </c>
      <c r="F20" s="7">
        <f>+SUMIFS(Document_CH78!L:L,Document_CH78!E:E,'Apresentados - Por ação'!A20)</f>
        <v>745.04</v>
      </c>
      <c r="G20" s="12">
        <f>+SUMIFS(Document_CH78!M:M,Document_CH78!E:E,'Apresentados - Por ação'!A20)</f>
        <v>745.04</v>
      </c>
    </row>
    <row r="21" spans="1:7" x14ac:dyDescent="0.2">
      <c r="A21" s="11" t="s">
        <v>46</v>
      </c>
      <c r="B21" s="7">
        <f>+SUMIFS(Document_CH78!H:H,Document_CH78!E:E,'Apresentados - Por ação'!A21)</f>
        <v>13000</v>
      </c>
      <c r="C21" s="7">
        <f>+SUMIFS(Document_CH78!I:I,Document_CH78!E:E,'Apresentados - Por ação'!A21)</f>
        <v>13000</v>
      </c>
      <c r="D21" s="7">
        <f>+SUMIFS(Document_CH78!J:J,Document_CH78!E:E,'Apresentados - Por ação'!A21)</f>
        <v>13000</v>
      </c>
      <c r="E21" s="7">
        <f>+SUMIFS(Document_CH78!K:K,Document_CH78!E:E,'Apresentados - Por ação'!A21)</f>
        <v>13000</v>
      </c>
      <c r="F21" s="7">
        <f>+SUMIFS(Document_CH78!L:L,Document_CH78!E:E,'Apresentados - Por ação'!A21)</f>
        <v>0</v>
      </c>
      <c r="G21" s="12">
        <f>+SUMIFS(Document_CH78!M:M,Document_CH78!E:E,'Apresentados - Por ação'!A21)</f>
        <v>0</v>
      </c>
    </row>
    <row r="22" spans="1:7" x14ac:dyDescent="0.2">
      <c r="A22" s="11" t="s">
        <v>48</v>
      </c>
      <c r="B22" s="7">
        <f>+SUMIFS(Document_CH78!H:H,Document_CH78!E:E,'Apresentados - Por ação'!A22)</f>
        <v>134604</v>
      </c>
      <c r="C22" s="7">
        <f>+SUMIFS(Document_CH78!I:I,Document_CH78!E:E,'Apresentados - Por ação'!A22)</f>
        <v>134604</v>
      </c>
      <c r="D22" s="7">
        <f>+SUMIFS(Document_CH78!J:J,Document_CH78!E:E,'Apresentados - Por ação'!A22)</f>
        <v>134604</v>
      </c>
      <c r="E22" s="7">
        <f>+SUMIFS(Document_CH78!K:K,Document_CH78!E:E,'Apresentados - Por ação'!A22)</f>
        <v>115805.43</v>
      </c>
      <c r="F22" s="7">
        <f>+SUMIFS(Document_CH78!L:L,Document_CH78!E:E,'Apresentados - Por ação'!A22)</f>
        <v>115805.43</v>
      </c>
      <c r="G22" s="12">
        <f>+SUMIFS(Document_CH78!M:M,Document_CH78!E:E,'Apresentados - Por ação'!A22)</f>
        <v>115805.43</v>
      </c>
    </row>
    <row r="23" spans="1:7" x14ac:dyDescent="0.2">
      <c r="A23" s="11" t="s">
        <v>49</v>
      </c>
      <c r="B23" s="7">
        <f>+SUMIFS(Document_CH78!H:H,Document_CH78!E:E,'Apresentados - Por ação'!A23)</f>
        <v>11721</v>
      </c>
      <c r="C23" s="7">
        <f>+SUMIFS(Document_CH78!I:I,Document_CH78!E:E,'Apresentados - Por ação'!A23)</f>
        <v>11721</v>
      </c>
      <c r="D23" s="7">
        <f>+SUMIFS(Document_CH78!J:J,Document_CH78!E:E,'Apresentados - Por ação'!A23)</f>
        <v>11721</v>
      </c>
      <c r="E23" s="7">
        <f>+SUMIFS(Document_CH78!K:K,Document_CH78!E:E,'Apresentados - Por ação'!A23)</f>
        <v>0</v>
      </c>
      <c r="F23" s="7">
        <f>+SUMIFS(Document_CH78!L:L,Document_CH78!E:E,'Apresentados - Por ação'!A23)</f>
        <v>0</v>
      </c>
      <c r="G23" s="12">
        <f>+SUMIFS(Document_CH78!M:M,Document_CH78!E:E,'Apresentados - Por ação'!A23)</f>
        <v>0</v>
      </c>
    </row>
    <row r="24" spans="1:7" ht="12.75" thickBot="1" x14ac:dyDescent="0.25">
      <c r="A24" s="13" t="s">
        <v>13</v>
      </c>
      <c r="B24" s="14">
        <f>SUM(B7:B23)</f>
        <v>1294198087</v>
      </c>
      <c r="C24" s="14">
        <f t="shared" ref="C24:G24" si="0">SUM(C7:C23)</f>
        <v>1290357779</v>
      </c>
      <c r="D24" s="14">
        <f t="shared" si="0"/>
        <v>1344336372</v>
      </c>
      <c r="E24" s="14">
        <f t="shared" si="0"/>
        <v>1050522185.53</v>
      </c>
      <c r="F24" s="14">
        <f t="shared" si="0"/>
        <v>458869314.50999987</v>
      </c>
      <c r="G24" s="15">
        <f t="shared" si="0"/>
        <v>417914602.85000002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A2" sqref="A2"/>
    </sheetView>
  </sheetViews>
  <sheetFormatPr defaultRowHeight="12" x14ac:dyDescent="0.2"/>
  <cols>
    <col min="1" max="1" width="31.28515625" style="5" bestFit="1" customWidth="1"/>
    <col min="2" max="7" width="14.85546875" style="5" bestFit="1" customWidth="1"/>
    <col min="8" max="16384" width="9.140625" style="5"/>
  </cols>
  <sheetData>
    <row r="1" spans="1:7" x14ac:dyDescent="0.2">
      <c r="A1" s="5" t="s">
        <v>52</v>
      </c>
    </row>
    <row r="2" spans="1:7" x14ac:dyDescent="0.2">
      <c r="A2" s="5" t="s">
        <v>61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35" t="s">
        <v>57</v>
      </c>
      <c r="B5" s="35"/>
      <c r="C5" s="35"/>
      <c r="D5" s="35"/>
      <c r="E5" s="35"/>
      <c r="F5" s="35"/>
      <c r="G5" s="35"/>
    </row>
    <row r="6" spans="1:7" x14ac:dyDescent="0.2">
      <c r="A6" s="19" t="s">
        <v>5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18</v>
      </c>
      <c r="B7" s="7">
        <f>+SUMIFS(Document_CH78!H:H,Document_CH78!F:F,'Apresentados - Por GrupoDespesa'!A7)</f>
        <v>879709630</v>
      </c>
      <c r="C7" s="7">
        <f>+SUMIFS(Document_CH78!I:I,Document_CH78!F:F,'Apresentados - Por GrupoDespesa'!A7)</f>
        <v>879709630</v>
      </c>
      <c r="D7" s="7">
        <f>SUMIFS(Document_CH78!J:J,Document_CH78!F:F,'Apresentados - Por GrupoDespesa'!A7)</f>
        <v>933688223</v>
      </c>
      <c r="E7" s="7">
        <f>+SUMIFS(Document_CH78!K:K,Document_CH78!F:F,'Apresentados - Por GrupoDespesa'!A7)</f>
        <v>933688223</v>
      </c>
      <c r="F7" s="7">
        <f>+SUMIFS(Document_CH78!L:L,Document_CH78!F:F,'Apresentados - Por GrupoDespesa'!A7)</f>
        <v>380798933.68999994</v>
      </c>
      <c r="G7" s="12">
        <f>+SUMIFS(Document_CH78!M:M,Document_CH78!F:F,'Apresentados - Por GrupoDespesa'!A7)</f>
        <v>341814061.91000003</v>
      </c>
    </row>
    <row r="8" spans="1:7" x14ac:dyDescent="0.2">
      <c r="A8" s="11" t="s">
        <v>26</v>
      </c>
      <c r="B8" s="7">
        <f>+SUMIFS(Document_CH78!H:H,Document_CH78!F:F,'Apresentados - Por GrupoDespesa'!A8)</f>
        <v>408088457</v>
      </c>
      <c r="C8" s="7">
        <f>+SUMIFS(Document_CH78!I:I,Document_CH78!F:F,'Apresentados - Por GrupoDespesa'!A8)</f>
        <v>403604149</v>
      </c>
      <c r="D8" s="7">
        <f>SUMIFS(Document_CH78!J:J,Document_CH78!F:F,'Apresentados - Por GrupoDespesa'!A8)</f>
        <v>403604149</v>
      </c>
      <c r="E8" s="7">
        <f>+SUMIFS(Document_CH78!K:K,Document_CH78!F:F,'Apresentados - Por GrupoDespesa'!A8)</f>
        <v>116832017.49000001</v>
      </c>
      <c r="F8" s="7">
        <f>+SUMIFS(Document_CH78!L:L,Document_CH78!F:F,'Apresentados - Por GrupoDespesa'!A8)</f>
        <v>78069635.780000016</v>
      </c>
      <c r="G8" s="12">
        <f>+SUMIFS(Document_CH78!M:M,Document_CH78!F:F,'Apresentados - Por GrupoDespesa'!A8)</f>
        <v>76099795.900000006</v>
      </c>
    </row>
    <row r="9" spans="1:7" x14ac:dyDescent="0.2">
      <c r="A9" s="11" t="s">
        <v>34</v>
      </c>
      <c r="B9" s="7">
        <f>+SUMIFS(Document_CH78!H:H,Document_CH78!F:F,'Apresentados - Por GrupoDespesa'!A9)</f>
        <v>6400000</v>
      </c>
      <c r="C9" s="7">
        <f>+SUMIFS(Document_CH78!I:I,Document_CH78!F:F,'Apresentados - Por GrupoDespesa'!A9)</f>
        <v>7044000</v>
      </c>
      <c r="D9" s="7">
        <f>SUMIFS(Document_CH78!J:J,Document_CH78!F:F,'Apresentados - Por GrupoDespesa'!A9)</f>
        <v>7044000</v>
      </c>
      <c r="E9" s="7">
        <f>+SUMIFS(Document_CH78!K:K,Document_CH78!F:F,'Apresentados - Por GrupoDespesa'!A9)</f>
        <v>1945.04</v>
      </c>
      <c r="F9" s="7">
        <f>+SUMIFS(Document_CH78!L:L,Document_CH78!F:F,'Apresentados - Por GrupoDespesa'!A9)</f>
        <v>745.04</v>
      </c>
      <c r="G9" s="12">
        <f>+SUMIFS(Document_CH78!M:M,Document_CH78!F:F,'Apresentados - Por GrupoDespesa'!A9)</f>
        <v>745.04</v>
      </c>
    </row>
    <row r="10" spans="1:7" ht="15.75" thickBot="1" x14ac:dyDescent="0.25">
      <c r="A10" s="18" t="s">
        <v>13</v>
      </c>
      <c r="B10" s="14">
        <f>SUM(B7:B9)</f>
        <v>1294198087</v>
      </c>
      <c r="C10" s="14">
        <f t="shared" ref="C10:G10" si="0">SUM(C7:C9)</f>
        <v>1290357779</v>
      </c>
      <c r="D10" s="14">
        <f t="shared" si="0"/>
        <v>1344336372</v>
      </c>
      <c r="E10" s="14">
        <f t="shared" si="0"/>
        <v>1050522185.53</v>
      </c>
      <c r="F10" s="14">
        <f t="shared" si="0"/>
        <v>458869314.50999999</v>
      </c>
      <c r="G10" s="15">
        <f t="shared" si="0"/>
        <v>417914602.85000008</v>
      </c>
    </row>
    <row r="11" spans="1:7" ht="15" x14ac:dyDescent="0.25">
      <c r="A11" s="3"/>
      <c r="B11" s="3"/>
      <c r="C11" s="3"/>
      <c r="D11" s="3"/>
      <c r="E11" s="3"/>
      <c r="F11" s="3"/>
      <c r="G11" s="3"/>
    </row>
    <row r="12" spans="1:7" ht="15" x14ac:dyDescent="0.25">
      <c r="A12" s="3"/>
      <c r="B12" s="3"/>
      <c r="C12" s="3"/>
      <c r="D12" s="3"/>
      <c r="E12" s="3"/>
      <c r="F12" s="3"/>
      <c r="G12" s="3"/>
    </row>
    <row r="13" spans="1:7" ht="15" x14ac:dyDescent="0.25">
      <c r="A13" s="3"/>
      <c r="B13" s="3"/>
      <c r="C13" s="3"/>
      <c r="D13" s="3"/>
      <c r="E13" s="3"/>
      <c r="F13" s="3"/>
      <c r="G13" s="3"/>
    </row>
    <row r="14" spans="1:7" ht="15" x14ac:dyDescent="0.25">
      <c r="A14" s="3"/>
      <c r="B14" s="3"/>
      <c r="C14" s="3"/>
      <c r="D14" s="3"/>
      <c r="E14" s="3"/>
      <c r="F14" s="3"/>
      <c r="G14" s="3"/>
    </row>
    <row r="15" spans="1:7" ht="15" x14ac:dyDescent="0.25">
      <c r="A15" s="3"/>
      <c r="B15" s="3"/>
      <c r="C15" s="3"/>
      <c r="D15" s="3"/>
      <c r="E15" s="3"/>
      <c r="F15" s="3"/>
      <c r="G15" s="3"/>
    </row>
    <row r="16" spans="1:7" ht="15" x14ac:dyDescent="0.25">
      <c r="A16" s="3"/>
      <c r="B16" s="3"/>
      <c r="C16" s="3"/>
      <c r="D16" s="3"/>
      <c r="E16" s="3"/>
      <c r="F16" s="3"/>
      <c r="G16" s="3"/>
    </row>
    <row r="17" spans="1:7" ht="15" x14ac:dyDescent="0.25">
      <c r="A17" s="3"/>
      <c r="B17" s="3"/>
      <c r="C17" s="3"/>
      <c r="D17" s="3"/>
      <c r="E17" s="3"/>
      <c r="F17" s="3"/>
      <c r="G17" s="3"/>
    </row>
    <row r="18" spans="1:7" ht="15" x14ac:dyDescent="0.25">
      <c r="A18" s="3"/>
      <c r="B18" s="3"/>
      <c r="C18" s="3"/>
      <c r="D18" s="3"/>
      <c r="E18" s="3"/>
      <c r="F18" s="3"/>
      <c r="G18" s="3"/>
    </row>
    <row r="19" spans="1:7" ht="15" x14ac:dyDescent="0.25">
      <c r="A19" s="3"/>
      <c r="B19" s="3"/>
      <c r="C19" s="3"/>
      <c r="D19" s="3"/>
      <c r="E19" s="3"/>
      <c r="F19" s="3"/>
      <c r="G19" s="3"/>
    </row>
    <row r="20" spans="1:7" ht="15" x14ac:dyDescent="0.25">
      <c r="A20" s="3"/>
      <c r="B20" s="3"/>
      <c r="C20" s="3"/>
      <c r="D20" s="3"/>
      <c r="E20" s="3"/>
      <c r="F20" s="3"/>
      <c r="G20" s="3"/>
    </row>
    <row r="21" spans="1:7" ht="15" x14ac:dyDescent="0.25">
      <c r="A21" s="3"/>
      <c r="B21" s="3"/>
      <c r="C21" s="3"/>
      <c r="D21" s="3"/>
      <c r="E21" s="3"/>
      <c r="F21" s="3"/>
      <c r="G21" s="3"/>
    </row>
    <row r="22" spans="1:7" ht="15" x14ac:dyDescent="0.25">
      <c r="A22" s="3"/>
      <c r="B22" s="3"/>
      <c r="C22" s="3"/>
      <c r="D22" s="3"/>
      <c r="E22" s="3"/>
      <c r="F22" s="3"/>
      <c r="G22" s="3"/>
    </row>
    <row r="23" spans="1:7" ht="15" x14ac:dyDescent="0.25">
      <c r="A23" s="3"/>
      <c r="B23" s="3"/>
      <c r="C23" s="3"/>
      <c r="D23" s="3"/>
      <c r="E23" s="3"/>
      <c r="F23" s="3"/>
      <c r="G23" s="3"/>
    </row>
    <row r="24" spans="1:7" ht="15" x14ac:dyDescent="0.25">
      <c r="A24" s="3"/>
      <c r="B24" s="3"/>
      <c r="C24" s="3"/>
      <c r="D24" s="3"/>
      <c r="E24" s="3"/>
      <c r="F24" s="3"/>
      <c r="G24" s="3"/>
    </row>
    <row r="25" spans="1:7" ht="15" x14ac:dyDescent="0.25">
      <c r="A25" s="3"/>
      <c r="B25" s="3"/>
      <c r="C25" s="3"/>
      <c r="D25" s="3"/>
      <c r="E25" s="3"/>
      <c r="F25" s="3"/>
      <c r="G25" s="3"/>
    </row>
    <row r="26" spans="1:7" ht="15" x14ac:dyDescent="0.25">
      <c r="A26" s="3"/>
      <c r="B26" s="3"/>
      <c r="C26" s="3"/>
      <c r="D26" s="3"/>
      <c r="E26" s="3"/>
      <c r="F26" s="3"/>
      <c r="G26" s="3"/>
    </row>
    <row r="27" spans="1:7" x14ac:dyDescent="0.2">
      <c r="A27" s="4"/>
      <c r="B27" s="4"/>
      <c r="C27" s="4"/>
      <c r="D27" s="4"/>
      <c r="E27" s="4"/>
      <c r="F27" s="4"/>
      <c r="G27" s="4"/>
    </row>
    <row r="28" spans="1:7" x14ac:dyDescent="0.2">
      <c r="A28" s="4"/>
      <c r="B28" s="4"/>
      <c r="C28" s="4"/>
      <c r="D28" s="4"/>
      <c r="E28" s="4"/>
      <c r="F28" s="4"/>
      <c r="G28" s="4"/>
    </row>
    <row r="29" spans="1:7" x14ac:dyDescent="0.2">
      <c r="A29" s="4"/>
      <c r="B29" s="4"/>
      <c r="C29" s="4"/>
      <c r="D29" s="4"/>
      <c r="E29" s="4"/>
      <c r="F29" s="4"/>
      <c r="G29" s="4"/>
    </row>
    <row r="30" spans="1:7" x14ac:dyDescent="0.2">
      <c r="A30" s="4"/>
      <c r="B30" s="4"/>
      <c r="C30" s="4"/>
      <c r="D30" s="4"/>
      <c r="E30" s="4"/>
      <c r="F30" s="4"/>
      <c r="G30" s="4"/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G14"/>
  <sheetViews>
    <sheetView workbookViewId="0">
      <selection activeCell="A2" sqref="A2"/>
    </sheetView>
  </sheetViews>
  <sheetFormatPr defaultRowHeight="12" x14ac:dyDescent="0.2"/>
  <cols>
    <col min="1" max="1" width="57.5703125" style="5" customWidth="1"/>
    <col min="2" max="7" width="14.85546875" style="5" bestFit="1" customWidth="1"/>
    <col min="8" max="8" width="17" style="5" customWidth="1"/>
    <col min="9" max="9" width="18" style="5" customWidth="1"/>
    <col min="10" max="10" width="17.5703125" style="5" customWidth="1"/>
    <col min="11" max="11" width="19.7109375" style="5" customWidth="1"/>
    <col min="12" max="16384" width="9.140625" style="5"/>
  </cols>
  <sheetData>
    <row r="1" spans="1:7" x14ac:dyDescent="0.2">
      <c r="A1" s="5" t="s">
        <v>52</v>
      </c>
    </row>
    <row r="2" spans="1:7" x14ac:dyDescent="0.2">
      <c r="A2" s="5" t="s">
        <v>61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36" t="s">
        <v>58</v>
      </c>
      <c r="B5" s="36"/>
      <c r="C5" s="36"/>
      <c r="D5" s="36"/>
      <c r="E5" s="36"/>
      <c r="F5" s="36"/>
      <c r="G5" s="36"/>
    </row>
    <row r="6" spans="1:7" x14ac:dyDescent="0.2">
      <c r="A6" s="8" t="s">
        <v>6</v>
      </c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10" t="s">
        <v>12</v>
      </c>
    </row>
    <row r="7" spans="1:7" x14ac:dyDescent="0.2">
      <c r="A7" s="11" t="s">
        <v>19</v>
      </c>
      <c r="B7" s="7">
        <f>+SUMIFS(Document_CH78!H:H,Document_CH78!G:G,'Apresentados - Por Fonte'!A7)</f>
        <v>777830444</v>
      </c>
      <c r="C7" s="7">
        <f>SUMIFS(Document_CH78!I:I,Document_CH78!G:G,'Apresentados - Por Fonte'!A7)</f>
        <v>778279237</v>
      </c>
      <c r="D7" s="7">
        <f>+SUMIFS(Document_CH78!J:J,Document_CH78!G:G,'Apresentados - Por Fonte'!A7)</f>
        <v>832257830</v>
      </c>
      <c r="E7" s="7">
        <f>+SUMIFS(Document_CH78!K:K,Document_CH78!G:G,'Apresentados - Por Fonte'!A7)</f>
        <v>752355032.08000016</v>
      </c>
      <c r="F7" s="7">
        <f>+SUMIFS(Document_CH78!L:L,Document_CH78!G:G,'Apresentados - Por Fonte'!A7)</f>
        <v>325124170.74999994</v>
      </c>
      <c r="G7" s="12">
        <f>+SUMIFS(Document_CH78!M:M,Document_CH78!G:G,'Apresentados - Por Fonte'!A7)</f>
        <v>292865636.19000006</v>
      </c>
    </row>
    <row r="8" spans="1:7" x14ac:dyDescent="0.2">
      <c r="A8" s="11" t="s">
        <v>20</v>
      </c>
      <c r="B8" s="7">
        <f>+SUMIFS(Document_CH78!H:H,Document_CH78!G:G,'Apresentados - Por Fonte'!A8)</f>
        <v>13939720</v>
      </c>
      <c r="C8" s="7">
        <f>SUMIFS(Document_CH78!I:I,Document_CH78!G:G,'Apresentados - Por Fonte'!A8)</f>
        <v>13939720</v>
      </c>
      <c r="D8" s="7">
        <f>+SUMIFS(Document_CH78!J:J,Document_CH78!G:G,'Apresentados - Por Fonte'!A8)</f>
        <v>13939720</v>
      </c>
      <c r="E8" s="7">
        <f>+SUMIFS(Document_CH78!K:K,Document_CH78!G:G,'Apresentados - Por Fonte'!A8)</f>
        <v>13939720</v>
      </c>
      <c r="F8" s="7">
        <f>+SUMIFS(Document_CH78!L:L,Document_CH78!G:G,'Apresentados - Por Fonte'!A8)</f>
        <v>13939720</v>
      </c>
      <c r="G8" s="12">
        <f>+SUMIFS(Document_CH78!M:M,Document_CH78!G:G,'Apresentados - Por Fonte'!A8)</f>
        <v>10474382.43</v>
      </c>
    </row>
    <row r="9" spans="1:7" x14ac:dyDescent="0.2">
      <c r="A9" s="11" t="s">
        <v>21</v>
      </c>
      <c r="B9" s="7">
        <f>+SUMIFS(Document_CH78!H:H,Document_CH78!G:G,'Apresentados - Por Fonte'!A9)</f>
        <v>260773842</v>
      </c>
      <c r="C9" s="7">
        <f>SUMIFS(Document_CH78!I:I,Document_CH78!G:G,'Apresentados - Por Fonte'!A9)</f>
        <v>260773842</v>
      </c>
      <c r="D9" s="7">
        <f>+SUMIFS(Document_CH78!J:J,Document_CH78!G:G,'Apresentados - Por Fonte'!A9)</f>
        <v>260773842</v>
      </c>
      <c r="E9" s="7">
        <f>+SUMIFS(Document_CH78!K:K,Document_CH78!G:G,'Apresentados - Por Fonte'!A9)</f>
        <v>260773842</v>
      </c>
      <c r="F9" s="7">
        <f>+SUMIFS(Document_CH78!L:L,Document_CH78!G:G,'Apresentados - Por Fonte'!A9)</f>
        <v>98891796.599999979</v>
      </c>
      <c r="G9" s="12">
        <f>+SUMIFS(Document_CH78!M:M,Document_CH78!G:G,'Apresentados - Por Fonte'!A9)</f>
        <v>94606815.379999995</v>
      </c>
    </row>
    <row r="10" spans="1:7" x14ac:dyDescent="0.2">
      <c r="A10" s="11" t="s">
        <v>29</v>
      </c>
      <c r="B10" s="7">
        <f>+SUMIFS(Document_CH78!H:H,Document_CH78!G:G,'Apresentados - Por Fonte'!A10)</f>
        <v>0</v>
      </c>
      <c r="C10" s="7">
        <f>SUMIFS(Document_CH78!I:I,Document_CH78!G:G,'Apresentados - Por Fonte'!A10)</f>
        <v>0</v>
      </c>
      <c r="D10" s="7">
        <f>+SUMIFS(Document_CH78!J:J,Document_CH78!G:G,'Apresentados - Por Fonte'!A10)</f>
        <v>0</v>
      </c>
      <c r="E10" s="7">
        <f>+SUMIFS(Document_CH78!K:K,Document_CH78!G:G,'Apresentados - Por Fonte'!A10)</f>
        <v>0</v>
      </c>
      <c r="F10" s="7">
        <f>+SUMIFS(Document_CH78!L:L,Document_CH78!G:G,'Apresentados - Por Fonte'!A10)</f>
        <v>0</v>
      </c>
      <c r="G10" s="12">
        <f>+SUMIFS(Document_CH78!M:M,Document_CH78!G:G,'Apresentados - Por Fonte'!A10)</f>
        <v>0</v>
      </c>
    </row>
    <row r="11" spans="1:7" x14ac:dyDescent="0.2">
      <c r="A11" s="11" t="s">
        <v>35</v>
      </c>
      <c r="B11" s="7">
        <f>+SUMIFS(Document_CH78!H:H,Document_CH78!G:G,'Apresentados - Por Fonte'!A11)</f>
        <v>241654081</v>
      </c>
      <c r="C11" s="7">
        <f>SUMIFS(Document_CH78!I:I,Document_CH78!G:G,'Apresentados - Por Fonte'!A11)</f>
        <v>237364980</v>
      </c>
      <c r="D11" s="7">
        <f>+SUMIFS(Document_CH78!J:J,Document_CH78!G:G,'Apresentados - Por Fonte'!A11)</f>
        <v>237364980</v>
      </c>
      <c r="E11" s="7">
        <f>+SUMIFS(Document_CH78!K:K,Document_CH78!G:G,'Apresentados - Por Fonte'!A11)</f>
        <v>23453591.449999999</v>
      </c>
      <c r="F11" s="7">
        <f>+SUMIFS(Document_CH78!L:L,Document_CH78!G:G,'Apresentados - Por Fonte'!A11)</f>
        <v>20913627.16</v>
      </c>
      <c r="G11" s="12">
        <f>+SUMIFS(Document_CH78!M:M,Document_CH78!G:G,'Apresentados - Por Fonte'!A11)</f>
        <v>19967768.850000001</v>
      </c>
    </row>
    <row r="12" spans="1:7" x14ac:dyDescent="0.2">
      <c r="A12" s="11" t="s">
        <v>37</v>
      </c>
      <c r="B12" s="7">
        <f>+SUMIFS(Document_CH78!H:H,Document_CH78!G:G,'Apresentados - Por Fonte'!A12)</f>
        <v>0</v>
      </c>
      <c r="C12" s="7">
        <f>SUMIFS(Document_CH78!I:I,Document_CH78!G:G,'Apresentados - Por Fonte'!A12)</f>
        <v>0</v>
      </c>
      <c r="D12" s="7">
        <f>+SUMIFS(Document_CH78!J:J,Document_CH78!G:G,'Apresentados - Por Fonte'!A12)</f>
        <v>0</v>
      </c>
      <c r="E12" s="7">
        <f>+SUMIFS(Document_CH78!K:K,Document_CH78!G:G,'Apresentados - Por Fonte'!A12)</f>
        <v>0</v>
      </c>
      <c r="F12" s="7">
        <f>+SUMIFS(Document_CH78!L:L,Document_CH78!G:G,'Apresentados - Por Fonte'!A12)</f>
        <v>0</v>
      </c>
      <c r="G12" s="12">
        <f>+SUMIFS(Document_CH78!M:M,Document_CH78!G:G,'Apresentados - Por Fonte'!A12)</f>
        <v>0</v>
      </c>
    </row>
    <row r="13" spans="1:7" x14ac:dyDescent="0.2">
      <c r="A13" s="11" t="s">
        <v>43</v>
      </c>
      <c r="B13" s="7">
        <f>+SUMIFS(Document_CH78!H:H,Document_CH78!G:G,'Apresentados - Por Fonte'!A13)</f>
        <v>0</v>
      </c>
      <c r="C13" s="7">
        <f>SUMIFS(Document_CH78!I:I,Document_CH78!G:G,'Apresentados - Por Fonte'!A13)</f>
        <v>0</v>
      </c>
      <c r="D13" s="7">
        <f>+SUMIFS(Document_CH78!J:J,Document_CH78!G:G,'Apresentados - Por Fonte'!A13)</f>
        <v>0</v>
      </c>
      <c r="E13" s="7">
        <f>+SUMIFS(Document_CH78!K:K,Document_CH78!G:G,'Apresentados - Por Fonte'!A13)</f>
        <v>0</v>
      </c>
      <c r="F13" s="7">
        <f>+SUMIFS(Document_CH78!L:L,Document_CH78!G:G,'Apresentados - Por Fonte'!A13)</f>
        <v>0</v>
      </c>
      <c r="G13" s="12">
        <f>+SUMIFS(Document_CH78!M:M,Document_CH78!G:G,'Apresentados - Por Fonte'!A13)</f>
        <v>0</v>
      </c>
    </row>
    <row r="14" spans="1:7" ht="12.75" thickBot="1" x14ac:dyDescent="0.25">
      <c r="A14" s="17" t="s">
        <v>13</v>
      </c>
      <c r="B14" s="14">
        <f t="shared" ref="B14:G14" si="0">SUM(B7:B13)</f>
        <v>1294198087</v>
      </c>
      <c r="C14" s="14">
        <f t="shared" si="0"/>
        <v>1290357779</v>
      </c>
      <c r="D14" s="14">
        <f t="shared" si="0"/>
        <v>1344336372</v>
      </c>
      <c r="E14" s="14">
        <f t="shared" si="0"/>
        <v>1050522185.5300002</v>
      </c>
      <c r="F14" s="14">
        <f t="shared" si="0"/>
        <v>458869314.50999993</v>
      </c>
      <c r="G14" s="15">
        <f t="shared" si="0"/>
        <v>417914602.85000008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2025-06-05T15:15:55Z</dcterms:modified>
</cp:coreProperties>
</file>