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FJF\Desktop\"/>
    </mc:Choice>
  </mc:AlternateContent>
  <xr:revisionPtr revIDLastSave="0" documentId="13_ncr:1_{87F58809-8C2D-4B46-804A-0F792B405A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cument_CH78" sheetId="1" r:id="rId1"/>
    <sheet name="Apresentados - Por Função" sheetId="2" r:id="rId2"/>
    <sheet name="Apresentados - Por Programa" sheetId="3" r:id="rId3"/>
    <sheet name="Apresentados - Por ação" sheetId="4" r:id="rId4"/>
    <sheet name="Apresentados - Por GrupoDespesa" sheetId="5" r:id="rId5"/>
    <sheet name="Apresentados - Por Fonte" sheetId="6" r:id="rId6"/>
  </sheets>
  <definedNames>
    <definedName name="_xlnm._FilterDatabase" localSheetId="0" hidden="1">Document_CH78!$A$2:$G$2</definedName>
  </definedNames>
  <calcPr calcId="191029"/>
</workbook>
</file>

<file path=xl/calcChain.xml><?xml version="1.0" encoding="utf-8"?>
<calcChain xmlns="http://schemas.openxmlformats.org/spreadsheetml/2006/main">
  <c r="I3" i="1" l="1"/>
  <c r="J3" i="1"/>
  <c r="K3" i="1"/>
  <c r="L3" i="1"/>
  <c r="M3" i="1"/>
  <c r="H3" i="1"/>
  <c r="A3" i="6" l="1"/>
  <c r="A3" i="5"/>
  <c r="A3" i="4"/>
  <c r="A3" i="3"/>
  <c r="B8" i="6"/>
  <c r="C8" i="6"/>
  <c r="D8" i="6"/>
  <c r="E8" i="6"/>
  <c r="F8" i="6"/>
  <c r="G8" i="6"/>
  <c r="B9" i="6"/>
  <c r="C9" i="6"/>
  <c r="D9" i="6"/>
  <c r="E9" i="6"/>
  <c r="F9" i="6"/>
  <c r="G9" i="6"/>
  <c r="B10" i="6"/>
  <c r="C10" i="6"/>
  <c r="D10" i="6"/>
  <c r="E10" i="6"/>
  <c r="F10" i="6"/>
  <c r="G10" i="6"/>
  <c r="B11" i="6"/>
  <c r="C11" i="6"/>
  <c r="D11" i="6"/>
  <c r="E11" i="6"/>
  <c r="F11" i="6"/>
  <c r="G11" i="6"/>
  <c r="B12" i="6"/>
  <c r="C12" i="6"/>
  <c r="D12" i="6"/>
  <c r="E12" i="6"/>
  <c r="F12" i="6"/>
  <c r="G12" i="6"/>
  <c r="B13" i="6"/>
  <c r="C13" i="6"/>
  <c r="D13" i="6"/>
  <c r="E13" i="6"/>
  <c r="F13" i="6"/>
  <c r="G13" i="6"/>
  <c r="G7" i="6"/>
  <c r="F7" i="6"/>
  <c r="E7" i="6"/>
  <c r="D7" i="6"/>
  <c r="C7" i="6"/>
  <c r="B7" i="6"/>
  <c r="B8" i="5"/>
  <c r="C8" i="5"/>
  <c r="D8" i="5"/>
  <c r="E8" i="5"/>
  <c r="F8" i="5"/>
  <c r="G8" i="5"/>
  <c r="B9" i="5"/>
  <c r="C9" i="5"/>
  <c r="D9" i="5"/>
  <c r="E9" i="5"/>
  <c r="F9" i="5"/>
  <c r="G9" i="5"/>
  <c r="G7" i="5"/>
  <c r="F7" i="5"/>
  <c r="E7" i="5"/>
  <c r="D7" i="5"/>
  <c r="C7" i="5"/>
  <c r="B7" i="5"/>
  <c r="B8" i="4"/>
  <c r="C8" i="4"/>
  <c r="D8" i="4"/>
  <c r="E8" i="4"/>
  <c r="F8" i="4"/>
  <c r="G8" i="4"/>
  <c r="B9" i="4"/>
  <c r="C9" i="4"/>
  <c r="D9" i="4"/>
  <c r="E9" i="4"/>
  <c r="F9" i="4"/>
  <c r="G9" i="4"/>
  <c r="B10" i="4"/>
  <c r="C10" i="4"/>
  <c r="D10" i="4"/>
  <c r="E10" i="4"/>
  <c r="F10" i="4"/>
  <c r="G10" i="4"/>
  <c r="B11" i="4"/>
  <c r="C11" i="4"/>
  <c r="D11" i="4"/>
  <c r="E11" i="4"/>
  <c r="F11" i="4"/>
  <c r="G11" i="4"/>
  <c r="B12" i="4"/>
  <c r="C12" i="4"/>
  <c r="D12" i="4"/>
  <c r="E12" i="4"/>
  <c r="F12" i="4"/>
  <c r="G12" i="4"/>
  <c r="B13" i="4"/>
  <c r="C13" i="4"/>
  <c r="D13" i="4"/>
  <c r="E13" i="4"/>
  <c r="F13" i="4"/>
  <c r="G13" i="4"/>
  <c r="B14" i="4"/>
  <c r="C14" i="4"/>
  <c r="D14" i="4"/>
  <c r="E14" i="4"/>
  <c r="F14" i="4"/>
  <c r="G14" i="4"/>
  <c r="B15" i="4"/>
  <c r="C15" i="4"/>
  <c r="D15" i="4"/>
  <c r="E15" i="4"/>
  <c r="F15" i="4"/>
  <c r="G15" i="4"/>
  <c r="B16" i="4"/>
  <c r="C16" i="4"/>
  <c r="D16" i="4"/>
  <c r="E16" i="4"/>
  <c r="F16" i="4"/>
  <c r="G16" i="4"/>
  <c r="B17" i="4"/>
  <c r="C17" i="4"/>
  <c r="D17" i="4"/>
  <c r="E17" i="4"/>
  <c r="F17" i="4"/>
  <c r="G17" i="4"/>
  <c r="B18" i="4"/>
  <c r="C18" i="4"/>
  <c r="D18" i="4"/>
  <c r="E18" i="4"/>
  <c r="F18" i="4"/>
  <c r="G18" i="4"/>
  <c r="B19" i="4"/>
  <c r="C19" i="4"/>
  <c r="D19" i="4"/>
  <c r="E19" i="4"/>
  <c r="F19" i="4"/>
  <c r="G19" i="4"/>
  <c r="B20" i="4"/>
  <c r="C20" i="4"/>
  <c r="D20" i="4"/>
  <c r="E20" i="4"/>
  <c r="F20" i="4"/>
  <c r="G20" i="4"/>
  <c r="B21" i="4"/>
  <c r="C21" i="4"/>
  <c r="D21" i="4"/>
  <c r="E21" i="4"/>
  <c r="F21" i="4"/>
  <c r="G21" i="4"/>
  <c r="B22" i="4"/>
  <c r="C22" i="4"/>
  <c r="D22" i="4"/>
  <c r="E22" i="4"/>
  <c r="F22" i="4"/>
  <c r="G22" i="4"/>
  <c r="B23" i="4"/>
  <c r="C23" i="4"/>
  <c r="D23" i="4"/>
  <c r="E23" i="4"/>
  <c r="F23" i="4"/>
  <c r="G23" i="4"/>
  <c r="G7" i="4"/>
  <c r="F7" i="4"/>
  <c r="E7" i="4"/>
  <c r="D7" i="4"/>
  <c r="C7" i="4"/>
  <c r="B7" i="4"/>
  <c r="G11" i="3"/>
  <c r="F11" i="3"/>
  <c r="E11" i="3"/>
  <c r="D11" i="3"/>
  <c r="C11" i="3"/>
  <c r="B11" i="3"/>
  <c r="G10" i="3"/>
  <c r="F10" i="3"/>
  <c r="E10" i="3"/>
  <c r="D10" i="3"/>
  <c r="C10" i="3"/>
  <c r="B10" i="3"/>
  <c r="G9" i="3"/>
  <c r="F9" i="3"/>
  <c r="E9" i="3"/>
  <c r="D9" i="3"/>
  <c r="C9" i="3"/>
  <c r="B9" i="3"/>
  <c r="G8" i="3"/>
  <c r="F8" i="3"/>
  <c r="E8" i="3"/>
  <c r="D8" i="3"/>
  <c r="C8" i="3"/>
  <c r="B8" i="3"/>
  <c r="G7" i="3"/>
  <c r="F7" i="3"/>
  <c r="E7" i="3"/>
  <c r="D7" i="3"/>
  <c r="C7" i="3"/>
  <c r="B7" i="3"/>
  <c r="B8" i="2"/>
  <c r="C8" i="2"/>
  <c r="D8" i="2"/>
  <c r="E8" i="2"/>
  <c r="F8" i="2"/>
  <c r="G8" i="2"/>
  <c r="B9" i="2"/>
  <c r="C9" i="2"/>
  <c r="D9" i="2"/>
  <c r="E9" i="2"/>
  <c r="F9" i="2"/>
  <c r="G9" i="2"/>
  <c r="G7" i="2"/>
  <c r="F7" i="2"/>
  <c r="E7" i="2"/>
  <c r="D7" i="2"/>
  <c r="C7" i="2"/>
  <c r="B7" i="2"/>
  <c r="G24" i="4" l="1"/>
  <c r="C14" i="6"/>
  <c r="E14" i="6"/>
  <c r="G14" i="6"/>
  <c r="B14" i="6"/>
  <c r="F14" i="6"/>
  <c r="D14" i="6"/>
  <c r="E10" i="5"/>
  <c r="D10" i="5"/>
  <c r="B10" i="5"/>
  <c r="F10" i="5"/>
  <c r="C10" i="5"/>
  <c r="G10" i="5"/>
  <c r="C24" i="4"/>
  <c r="D24" i="4"/>
  <c r="B24" i="4"/>
  <c r="F24" i="4"/>
  <c r="E24" i="4"/>
  <c r="E12" i="3"/>
  <c r="D12" i="3"/>
  <c r="F12" i="3"/>
  <c r="B12" i="3"/>
  <c r="C12" i="3"/>
  <c r="G12" i="3"/>
  <c r="D10" i="2"/>
  <c r="B10" i="2"/>
  <c r="F10" i="2"/>
  <c r="E10" i="2"/>
  <c r="C10" i="2"/>
  <c r="G10" i="2"/>
</calcChain>
</file>

<file path=xl/sharedStrings.xml><?xml version="1.0" encoding="utf-8"?>
<sst xmlns="http://schemas.openxmlformats.org/spreadsheetml/2006/main" count="313" uniqueCount="62">
  <si>
    <t>Ano</t>
  </si>
  <si>
    <t>Função</t>
  </si>
  <si>
    <t>Unidade Orçamentária</t>
  </si>
  <si>
    <t>Programa</t>
  </si>
  <si>
    <t>Ação</t>
  </si>
  <si>
    <t>Grupo de Despesa</t>
  </si>
  <si>
    <t>Fonte</t>
  </si>
  <si>
    <t>Projeto de Lei</t>
  </si>
  <si>
    <t>Dotação Inicial</t>
  </si>
  <si>
    <t>Dotação Atual</t>
  </si>
  <si>
    <t>Empenhado</t>
  </si>
  <si>
    <t>Liquidado</t>
  </si>
  <si>
    <t>Pago</t>
  </si>
  <si>
    <t>Total</t>
  </si>
  <si>
    <t>09 - Previdência Social</t>
  </si>
  <si>
    <t>26237 - Universidade Federal de Juiz de Fora</t>
  </si>
  <si>
    <t>0032 - Programa de Gestão e Manutenção do Poder Executivo</t>
  </si>
  <si>
    <t>0181 - Aposentadorias e Pensões Civis da União</t>
  </si>
  <si>
    <t>1 - Pessoal e Encargos Sociais</t>
  </si>
  <si>
    <t>1000 - Recursos Livres da União</t>
  </si>
  <si>
    <t>1001 - Recursos Livres da Seguridade Social</t>
  </si>
  <si>
    <t>1056 - Benefícios do Regime Próprio de Previdência Social da União</t>
  </si>
  <si>
    <t>12 - Educação</t>
  </si>
  <si>
    <t>09HB - Contribuição da União, de suas Autarquias e Fundações para o Custeio do Regime de Previdência dos Servidores Públicos Federais</t>
  </si>
  <si>
    <t>20TP - Ativos Civis da União</t>
  </si>
  <si>
    <t>212B - Benefícios Obrigatórios aos Servidores Civis, Empregados, Militares e seus Dependentes</t>
  </si>
  <si>
    <t>3 - Outras Despesas Correntes</t>
  </si>
  <si>
    <t>2004 - Assistência Médica e Odontológica aos Servidores Civis, Empregados, Militares e seus Dependentes</t>
  </si>
  <si>
    <t>4572 - Capacitação de Servidores Públicos Federais em Processo de Qualificação e Requalificação</t>
  </si>
  <si>
    <t>3008 - Educação Pública, com Prioridade para a Educação Básica</t>
  </si>
  <si>
    <t>5111 - Educação Básica Democrática, com qualidade e equidade</t>
  </si>
  <si>
    <t>20RI - Funcionamento das Instituições Federais de Educação Básica</t>
  </si>
  <si>
    <t>5113 - Educação Superior: Qualidade, Democracia, Equidade e Sustentabilidade</t>
  </si>
  <si>
    <t>15R3 - Apoio à Consolidação, Reestruturação e Modernização das Instituições Federais de Ensino Superior</t>
  </si>
  <si>
    <t>4 - Investimentos</t>
  </si>
  <si>
    <t>1050 - Recursos Próprios Livres da UO</t>
  </si>
  <si>
    <t>20GK - Fomento às Ações de Graduação, Pós-Graduação, Ensino, Pesquisa e Extensão</t>
  </si>
  <si>
    <t>3050 - Recursos Próprios Livres da UO</t>
  </si>
  <si>
    <t>20RK - Funcionamento de Instituições Federais de Ensino Superior</t>
  </si>
  <si>
    <t>21D7 - Apoio à Educação a Distância</t>
  </si>
  <si>
    <t>21GS - Internacionalização da Educação Superior</t>
  </si>
  <si>
    <t>4002 - Assistência ao Estudante de Ensino Superior</t>
  </si>
  <si>
    <t>8282 - Reestruturação e Modernização das Instituições Federais de Ensino Superior</t>
  </si>
  <si>
    <t>3051 - Recursos Próprios da UO para Aplicação Exclusiva em Despesas de Capital</t>
  </si>
  <si>
    <t>28 - Encargos Especiais</t>
  </si>
  <si>
    <t>0909 - Operações Especiais: Outros Encargos Especiais</t>
  </si>
  <si>
    <t>00S6 - Benefício Especial - Lei nº 12.618, de 2012</t>
  </si>
  <si>
    <t>0910 - Operações Especiais: Gestão da Participação em Organismos e Entidades Nacionais e Internacionais</t>
  </si>
  <si>
    <t>00PW - Contribuições Regulares a Entidades ou Organismos Nacionais sem Exigência de Programação Específica</t>
  </si>
  <si>
    <t>00UU - Contribuições Regulares a Organismos Internacionais de Direito Privado sem Exigência de Programação Específica</t>
  </si>
  <si>
    <t>Status da Seleção:</t>
  </si>
  <si>
    <t>Ano: 2024</t>
  </si>
  <si>
    <t>Unidade Orçamentária: 26237 - Universidade Federal de Juiz de Fora</t>
  </si>
  <si>
    <t>Ano 2024</t>
  </si>
  <si>
    <t>Universidade Federal de Juiz de Fora</t>
  </si>
  <si>
    <t>Planilha de resultado do SIOP</t>
  </si>
  <si>
    <t>Por Função</t>
  </si>
  <si>
    <t>Por Programa</t>
  </si>
  <si>
    <t>Por ação</t>
  </si>
  <si>
    <t>Por Grupo de Despesa</t>
  </si>
  <si>
    <t>Por Fonte</t>
  </si>
  <si>
    <t>Dados SIOP extraídos em 03/06/2025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</si>
</sst>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1E0B5"/>
        <bgColor indexed="64"/>
      </patternFill>
    </fill>
    <fill>
      <patternFill patternType="solid">
        <fgColor rgb="FFE7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BBD192"/>
      </left>
      <right style="thin">
        <color rgb="FFBBD192"/>
      </right>
      <top style="medium">
        <color rgb="FF000000"/>
      </top>
      <bottom style="thin">
        <color rgb="FFBBD192"/>
      </bottom>
      <diagonal/>
    </border>
    <border>
      <left style="thin">
        <color rgb="FFBBD192"/>
      </left>
      <right style="medium">
        <color rgb="FF000000"/>
      </right>
      <top style="medium">
        <color rgb="FF000000"/>
      </top>
      <bottom style="thin">
        <color rgb="FFBBD192"/>
      </bottom>
      <diagonal/>
    </border>
    <border>
      <left style="thin">
        <color rgb="FFBBD192"/>
      </left>
      <right style="thin">
        <color rgb="FFBBD192"/>
      </right>
      <top style="thin">
        <color rgb="FFBBD192"/>
      </top>
      <bottom style="thin">
        <color rgb="FFBBD192"/>
      </bottom>
      <diagonal/>
    </border>
    <border>
      <left style="thin">
        <color rgb="FFBBD192"/>
      </left>
      <right/>
      <top style="medium">
        <color rgb="FFBBD192"/>
      </top>
      <bottom style="medium">
        <color rgb="FFBBD192"/>
      </bottom>
      <diagonal/>
    </border>
    <border>
      <left/>
      <right/>
      <top style="medium">
        <color rgb="FFBBD192"/>
      </top>
      <bottom style="medium">
        <color rgb="FFBBD192"/>
      </bottom>
      <diagonal/>
    </border>
    <border>
      <left/>
      <right style="thin">
        <color rgb="FFBBD192"/>
      </right>
      <top style="medium">
        <color rgb="FFBBD192"/>
      </top>
      <bottom style="medium">
        <color rgb="FFBBD192"/>
      </bottom>
      <diagonal/>
    </border>
    <border>
      <left style="thin">
        <color rgb="FFBBD192"/>
      </left>
      <right style="thin">
        <color rgb="FFBBD192"/>
      </right>
      <top style="medium">
        <color rgb="FFBBD192"/>
      </top>
      <bottom style="medium">
        <color rgb="FFBBD192"/>
      </bottom>
      <diagonal/>
    </border>
    <border>
      <left/>
      <right/>
      <top/>
      <bottom/>
      <diagonal/>
    </border>
    <border>
      <left style="medium">
        <color indexed="64"/>
      </left>
      <right style="thin">
        <color rgb="FFBBD192"/>
      </right>
      <top style="medium">
        <color indexed="64"/>
      </top>
      <bottom style="thin">
        <color rgb="FFBBD192"/>
      </bottom>
      <diagonal/>
    </border>
    <border>
      <left style="thin">
        <color rgb="FFBBD192"/>
      </left>
      <right style="thin">
        <color rgb="FFBBD192"/>
      </right>
      <top style="medium">
        <color indexed="64"/>
      </top>
      <bottom style="thin">
        <color rgb="FFBBD192"/>
      </bottom>
      <diagonal/>
    </border>
    <border>
      <left style="thin">
        <color rgb="FFBBD192"/>
      </left>
      <right style="medium">
        <color indexed="64"/>
      </right>
      <top style="medium">
        <color indexed="64"/>
      </top>
      <bottom style="thin">
        <color rgb="FFBBD192"/>
      </bottom>
      <diagonal/>
    </border>
    <border>
      <left style="medium">
        <color indexed="64"/>
      </left>
      <right style="thin">
        <color rgb="FFBBD192"/>
      </right>
      <top style="thin">
        <color rgb="FFBBD192"/>
      </top>
      <bottom style="thin">
        <color rgb="FFBBD192"/>
      </bottom>
      <diagonal/>
    </border>
    <border>
      <left style="thin">
        <color rgb="FFBBD192"/>
      </left>
      <right style="medium">
        <color indexed="64"/>
      </right>
      <top style="thin">
        <color rgb="FFBBD192"/>
      </top>
      <bottom style="thin">
        <color rgb="FFBBD192"/>
      </bottom>
      <diagonal/>
    </border>
    <border>
      <left style="medium">
        <color indexed="64"/>
      </left>
      <right style="thin">
        <color rgb="FFBBD192"/>
      </right>
      <top style="thin">
        <color rgb="FFBBD192"/>
      </top>
      <bottom style="medium">
        <color indexed="64"/>
      </bottom>
      <diagonal/>
    </border>
    <border>
      <left style="thin">
        <color rgb="FFBBD192"/>
      </left>
      <right style="thin">
        <color rgb="FFBBD192"/>
      </right>
      <top style="thin">
        <color rgb="FFBBD192"/>
      </top>
      <bottom style="medium">
        <color indexed="64"/>
      </bottom>
      <diagonal/>
    </border>
    <border>
      <left style="thin">
        <color rgb="FFBBD192"/>
      </left>
      <right style="medium">
        <color indexed="64"/>
      </right>
      <top style="thin">
        <color rgb="FFBBD192"/>
      </top>
      <bottom style="medium">
        <color indexed="64"/>
      </bottom>
      <diagonal/>
    </border>
    <border>
      <left style="medium">
        <color indexed="64"/>
      </left>
      <right style="thin">
        <color rgb="FFBBD19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5" xfId="0" applyFont="1" applyFill="1" applyBorder="1" applyAlignment="1">
      <alignment horizontal="left" vertical="center"/>
    </xf>
    <xf numFmtId="3" fontId="1" fillId="2" borderId="7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right" vertical="center"/>
    </xf>
    <xf numFmtId="0" fontId="0" fillId="4" borderId="0" xfId="0" applyFill="1"/>
    <xf numFmtId="0" fontId="3" fillId="4" borderId="8" xfId="0" applyFont="1" applyFill="1" applyBorder="1" applyAlignment="1">
      <alignment horizontal="left" vertical="top"/>
    </xf>
    <xf numFmtId="0" fontId="5" fillId="4" borderId="0" xfId="0" applyFont="1" applyFill="1"/>
    <xf numFmtId="4" fontId="5" fillId="4" borderId="0" xfId="0" applyNumberFormat="1" applyFont="1" applyFill="1" applyAlignment="1">
      <alignment horizontal="right"/>
    </xf>
    <xf numFmtId="4" fontId="3" fillId="4" borderId="3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/>
    </xf>
    <xf numFmtId="4" fontId="6" fillId="4" borderId="10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4" fontId="3" fillId="4" borderId="13" xfId="0" applyNumberFormat="1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center" vertical="center"/>
    </xf>
    <xf numFmtId="4" fontId="6" fillId="4" borderId="15" xfId="0" applyNumberFormat="1" applyFont="1" applyFill="1" applyBorder="1" applyAlignment="1">
      <alignment horizontal="right" vertical="center"/>
    </xf>
    <xf numFmtId="4" fontId="6" fillId="4" borderId="16" xfId="0" applyNumberFormat="1" applyFont="1" applyFill="1" applyBorder="1" applyAlignment="1">
      <alignment horizontal="right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4" fontId="6" fillId="4" borderId="10" xfId="0" applyNumberFormat="1" applyFont="1" applyFill="1" applyBorder="1" applyAlignment="1">
      <alignment horizontal="center"/>
    </xf>
    <xf numFmtId="4" fontId="6" fillId="4" borderId="11" xfId="0" applyNumberFormat="1" applyFont="1" applyFill="1" applyBorder="1" applyAlignment="1">
      <alignment horizontal="center"/>
    </xf>
    <xf numFmtId="0" fontId="3" fillId="5" borderId="8" xfId="0" applyFont="1" applyFill="1" applyBorder="1" applyAlignment="1">
      <alignment horizontal="left" vertical="top"/>
    </xf>
    <xf numFmtId="0" fontId="0" fillId="0" borderId="0" xfId="0" applyAlignment="1">
      <alignment wrapText="1"/>
    </xf>
    <xf numFmtId="0" fontId="1" fillId="2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top" wrapText="1"/>
    </xf>
    <xf numFmtId="0" fontId="3" fillId="5" borderId="8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workbookViewId="0">
      <selection activeCell="A2" sqref="A2:XFD2"/>
    </sheetView>
  </sheetViews>
  <sheetFormatPr defaultRowHeight="15" x14ac:dyDescent="0.25"/>
  <cols>
    <col min="1" max="1" width="9.42578125" style="33" customWidth="1"/>
    <col min="2" max="2" width="17.28515625" bestFit="1" customWidth="1"/>
    <col min="3" max="3" width="32.7109375" bestFit="1" customWidth="1"/>
    <col min="4" max="4" width="61.140625" style="25" customWidth="1"/>
    <col min="5" max="5" width="59.85546875" style="25" customWidth="1"/>
    <col min="6" max="6" width="22.7109375" bestFit="1" customWidth="1"/>
    <col min="7" max="7" width="45.5703125" style="25" customWidth="1"/>
    <col min="8" max="13" width="12.28515625" bestFit="1" customWidth="1"/>
  </cols>
  <sheetData>
    <row r="1" spans="1:13" ht="15.75" thickBot="1" x14ac:dyDescent="0.3">
      <c r="A1" s="24" t="s">
        <v>55</v>
      </c>
    </row>
    <row r="2" spans="1:13" s="33" customFormat="1" ht="42" customHeight="1" thickBot="1" x14ac:dyDescent="0.3">
      <c r="A2" s="30" t="s">
        <v>0</v>
      </c>
      <c r="B2" s="30" t="s">
        <v>1</v>
      </c>
      <c r="C2" s="30" t="s">
        <v>2</v>
      </c>
      <c r="D2" s="35" t="s">
        <v>3</v>
      </c>
      <c r="E2" s="35" t="s">
        <v>4</v>
      </c>
      <c r="F2" s="30" t="s">
        <v>5</v>
      </c>
      <c r="G2" s="36" t="s">
        <v>6</v>
      </c>
      <c r="H2" s="32" t="s">
        <v>7</v>
      </c>
      <c r="I2" s="32" t="s">
        <v>8</v>
      </c>
      <c r="J2" s="32" t="s">
        <v>9</v>
      </c>
      <c r="K2" s="32" t="s">
        <v>10</v>
      </c>
      <c r="L2" s="32" t="s">
        <v>11</v>
      </c>
      <c r="M2" s="32" t="s">
        <v>12</v>
      </c>
    </row>
    <row r="3" spans="1:13" ht="42" customHeight="1" thickBot="1" x14ac:dyDescent="0.3">
      <c r="A3" s="31" t="s">
        <v>13</v>
      </c>
      <c r="B3" s="1"/>
      <c r="C3" s="1"/>
      <c r="D3" s="26"/>
      <c r="E3" s="26"/>
      <c r="F3" s="1"/>
      <c r="G3" s="34"/>
      <c r="H3" s="2">
        <f>SUM(H4:H37)</f>
        <v>1158677207</v>
      </c>
      <c r="I3" s="2">
        <f t="shared" ref="I3:M3" si="0">SUM(I4:I37)</f>
        <v>1156173759</v>
      </c>
      <c r="J3" s="2">
        <f t="shared" si="0"/>
        <v>1265578988</v>
      </c>
      <c r="K3" s="2">
        <f t="shared" si="0"/>
        <v>1249107375.3700004</v>
      </c>
      <c r="L3" s="2">
        <f t="shared" si="0"/>
        <v>1147814502.8800004</v>
      </c>
      <c r="M3" s="2">
        <f t="shared" si="0"/>
        <v>1059428045.4300002</v>
      </c>
    </row>
    <row r="4" spans="1:13" ht="42" customHeight="1" x14ac:dyDescent="0.25">
      <c r="A4" s="32">
        <v>2024</v>
      </c>
      <c r="B4" s="3" t="s">
        <v>14</v>
      </c>
      <c r="C4" s="3" t="s">
        <v>15</v>
      </c>
      <c r="D4" s="27" t="s">
        <v>16</v>
      </c>
      <c r="E4" s="27" t="s">
        <v>17</v>
      </c>
      <c r="F4" s="3" t="s">
        <v>18</v>
      </c>
      <c r="G4" s="27" t="s">
        <v>19</v>
      </c>
      <c r="H4" s="4">
        <v>0</v>
      </c>
      <c r="I4" s="4">
        <v>0</v>
      </c>
      <c r="J4" s="4">
        <v>7735535</v>
      </c>
      <c r="K4" s="4">
        <v>7169480.6299999999</v>
      </c>
      <c r="L4" s="4">
        <v>7169480.6299999999</v>
      </c>
      <c r="M4" s="4">
        <v>2000000</v>
      </c>
    </row>
    <row r="5" spans="1:13" ht="42" customHeight="1" x14ac:dyDescent="0.25">
      <c r="A5" s="32">
        <v>2024</v>
      </c>
      <c r="B5" s="3" t="s">
        <v>14</v>
      </c>
      <c r="C5" s="3" t="s">
        <v>15</v>
      </c>
      <c r="D5" s="27" t="s">
        <v>16</v>
      </c>
      <c r="E5" s="27" t="s">
        <v>17</v>
      </c>
      <c r="F5" s="3" t="s">
        <v>18</v>
      </c>
      <c r="G5" s="27" t="s">
        <v>20</v>
      </c>
      <c r="H5" s="4">
        <v>0</v>
      </c>
      <c r="I5" s="4">
        <v>0</v>
      </c>
      <c r="J5" s="4">
        <v>920685</v>
      </c>
      <c r="K5" s="4">
        <v>710652</v>
      </c>
      <c r="L5" s="4">
        <v>710652</v>
      </c>
      <c r="M5" s="4">
        <v>0</v>
      </c>
    </row>
    <row r="6" spans="1:13" ht="42" customHeight="1" x14ac:dyDescent="0.25">
      <c r="A6" s="32">
        <v>2024</v>
      </c>
      <c r="B6" s="3" t="s">
        <v>14</v>
      </c>
      <c r="C6" s="3" t="s">
        <v>15</v>
      </c>
      <c r="D6" s="27" t="s">
        <v>16</v>
      </c>
      <c r="E6" s="27" t="s">
        <v>17</v>
      </c>
      <c r="F6" s="3" t="s">
        <v>18</v>
      </c>
      <c r="G6" s="27" t="s">
        <v>21</v>
      </c>
      <c r="H6" s="4">
        <v>263912038</v>
      </c>
      <c r="I6" s="4">
        <v>263912038</v>
      </c>
      <c r="J6" s="4">
        <v>267837684</v>
      </c>
      <c r="K6" s="4">
        <v>266148767.31999999</v>
      </c>
      <c r="L6" s="4">
        <v>266148767.31999999</v>
      </c>
      <c r="M6" s="4">
        <v>247157095.91</v>
      </c>
    </row>
    <row r="7" spans="1:13" ht="42" customHeight="1" x14ac:dyDescent="0.25">
      <c r="A7" s="32">
        <v>2024</v>
      </c>
      <c r="B7" s="3" t="s">
        <v>22</v>
      </c>
      <c r="C7" s="3" t="s">
        <v>15</v>
      </c>
      <c r="D7" s="27" t="s">
        <v>16</v>
      </c>
      <c r="E7" s="27" t="s">
        <v>23</v>
      </c>
      <c r="F7" s="3" t="s">
        <v>18</v>
      </c>
      <c r="G7" s="27" t="s">
        <v>19</v>
      </c>
      <c r="H7" s="4">
        <v>102982232</v>
      </c>
      <c r="I7" s="4">
        <v>102982232</v>
      </c>
      <c r="J7" s="4">
        <v>102982232</v>
      </c>
      <c r="K7" s="4">
        <v>99718581.230000004</v>
      </c>
      <c r="L7" s="4">
        <v>99718581.230000004</v>
      </c>
      <c r="M7" s="4">
        <v>99718581.230000004</v>
      </c>
    </row>
    <row r="8" spans="1:13" ht="42" customHeight="1" x14ac:dyDescent="0.25">
      <c r="A8" s="32">
        <v>2024</v>
      </c>
      <c r="B8" s="3" t="s">
        <v>22</v>
      </c>
      <c r="C8" s="3" t="s">
        <v>15</v>
      </c>
      <c r="D8" s="27" t="s">
        <v>16</v>
      </c>
      <c r="E8" s="27" t="s">
        <v>24</v>
      </c>
      <c r="F8" s="3" t="s">
        <v>18</v>
      </c>
      <c r="G8" s="27" t="s">
        <v>19</v>
      </c>
      <c r="H8" s="4">
        <v>501602637</v>
      </c>
      <c r="I8" s="4">
        <v>501602637</v>
      </c>
      <c r="J8" s="4">
        <v>497942021</v>
      </c>
      <c r="K8" s="4">
        <v>491906810.42000008</v>
      </c>
      <c r="L8" s="4">
        <v>491906810.42000008</v>
      </c>
      <c r="M8" s="4">
        <v>437318430.92000008</v>
      </c>
    </row>
    <row r="9" spans="1:13" ht="42" customHeight="1" x14ac:dyDescent="0.25">
      <c r="A9" s="32">
        <v>2024</v>
      </c>
      <c r="B9" s="3" t="s">
        <v>22</v>
      </c>
      <c r="C9" s="3" t="s">
        <v>15</v>
      </c>
      <c r="D9" s="27" t="s">
        <v>16</v>
      </c>
      <c r="E9" s="27" t="s">
        <v>25</v>
      </c>
      <c r="F9" s="3" t="s">
        <v>26</v>
      </c>
      <c r="G9" s="27" t="s">
        <v>19</v>
      </c>
      <c r="H9" s="4">
        <v>27312028</v>
      </c>
      <c r="I9" s="4">
        <v>27312028</v>
      </c>
      <c r="J9" s="4">
        <v>36609057</v>
      </c>
      <c r="K9" s="4">
        <v>36204349.469999991</v>
      </c>
      <c r="L9" s="4">
        <v>36204349.469999991</v>
      </c>
      <c r="M9" s="4">
        <v>32875300.609999999</v>
      </c>
    </row>
    <row r="10" spans="1:13" ht="42" customHeight="1" x14ac:dyDescent="0.25">
      <c r="A10" s="32">
        <v>2024</v>
      </c>
      <c r="B10" s="3" t="s">
        <v>22</v>
      </c>
      <c r="C10" s="3" t="s">
        <v>15</v>
      </c>
      <c r="D10" s="27" t="s">
        <v>16</v>
      </c>
      <c r="E10" s="27" t="s">
        <v>27</v>
      </c>
      <c r="F10" s="3" t="s">
        <v>26</v>
      </c>
      <c r="G10" s="27" t="s">
        <v>19</v>
      </c>
      <c r="H10" s="4">
        <v>10427876</v>
      </c>
      <c r="I10" s="4">
        <v>10427876</v>
      </c>
      <c r="J10" s="4">
        <v>14915178</v>
      </c>
      <c r="K10" s="4">
        <v>13905058.109999999</v>
      </c>
      <c r="L10" s="4">
        <v>13905058.109999999</v>
      </c>
      <c r="M10" s="4">
        <v>12468125.359999999</v>
      </c>
    </row>
    <row r="11" spans="1:13" ht="42" customHeight="1" x14ac:dyDescent="0.25">
      <c r="A11" s="32">
        <v>2024</v>
      </c>
      <c r="B11" s="3" t="s">
        <v>22</v>
      </c>
      <c r="C11" s="3" t="s">
        <v>15</v>
      </c>
      <c r="D11" s="27" t="s">
        <v>16</v>
      </c>
      <c r="E11" s="27" t="s">
        <v>28</v>
      </c>
      <c r="F11" s="3" t="s">
        <v>26</v>
      </c>
      <c r="G11" s="27" t="s">
        <v>19</v>
      </c>
      <c r="H11" s="4">
        <v>1781200</v>
      </c>
      <c r="I11" s="4">
        <v>1725529</v>
      </c>
      <c r="J11" s="4">
        <v>1750909</v>
      </c>
      <c r="K11" s="4">
        <v>1750909</v>
      </c>
      <c r="L11" s="4">
        <v>1133438.18</v>
      </c>
      <c r="M11" s="4">
        <v>1133438.18</v>
      </c>
    </row>
    <row r="12" spans="1:13" ht="42" customHeight="1" x14ac:dyDescent="0.25">
      <c r="A12" s="32">
        <v>2024</v>
      </c>
      <c r="B12" s="3" t="s">
        <v>22</v>
      </c>
      <c r="C12" s="3" t="s">
        <v>15</v>
      </c>
      <c r="D12" s="27" t="s">
        <v>16</v>
      </c>
      <c r="E12" s="27" t="s">
        <v>28</v>
      </c>
      <c r="F12" s="3" t="s">
        <v>26</v>
      </c>
      <c r="G12" s="27" t="s">
        <v>29</v>
      </c>
      <c r="H12" s="4">
        <v>0</v>
      </c>
      <c r="I12" s="4">
        <v>0</v>
      </c>
      <c r="J12" s="4">
        <v>30291</v>
      </c>
      <c r="K12" s="4">
        <v>30291</v>
      </c>
      <c r="L12" s="4">
        <v>10912.17</v>
      </c>
      <c r="M12" s="4">
        <v>10912.17</v>
      </c>
    </row>
    <row r="13" spans="1:13" ht="42" customHeight="1" x14ac:dyDescent="0.25">
      <c r="A13" s="32">
        <v>2024</v>
      </c>
      <c r="B13" s="3" t="s">
        <v>22</v>
      </c>
      <c r="C13" s="3" t="s">
        <v>15</v>
      </c>
      <c r="D13" s="27" t="s">
        <v>30</v>
      </c>
      <c r="E13" s="27" t="s">
        <v>31</v>
      </c>
      <c r="F13" s="3" t="s">
        <v>26</v>
      </c>
      <c r="G13" s="27" t="s">
        <v>19</v>
      </c>
      <c r="H13" s="4">
        <v>989231</v>
      </c>
      <c r="I13" s="4">
        <v>977268</v>
      </c>
      <c r="J13" s="4">
        <v>982722</v>
      </c>
      <c r="K13" s="4">
        <v>982722</v>
      </c>
      <c r="L13" s="4">
        <v>772440.75</v>
      </c>
      <c r="M13" s="4">
        <v>771841.26</v>
      </c>
    </row>
    <row r="14" spans="1:13" ht="42" customHeight="1" x14ac:dyDescent="0.25">
      <c r="A14" s="32">
        <v>2024</v>
      </c>
      <c r="B14" s="3" t="s">
        <v>22</v>
      </c>
      <c r="C14" s="3" t="s">
        <v>15</v>
      </c>
      <c r="D14" s="27" t="s">
        <v>30</v>
      </c>
      <c r="E14" s="27" t="s">
        <v>31</v>
      </c>
      <c r="F14" s="3" t="s">
        <v>26</v>
      </c>
      <c r="G14" s="27" t="s">
        <v>29</v>
      </c>
      <c r="H14" s="4">
        <v>0</v>
      </c>
      <c r="I14" s="4">
        <v>0</v>
      </c>
      <c r="J14" s="4">
        <v>6509</v>
      </c>
      <c r="K14" s="4">
        <v>6509</v>
      </c>
      <c r="L14" s="4">
        <v>6509</v>
      </c>
      <c r="M14" s="4">
        <v>6509</v>
      </c>
    </row>
    <row r="15" spans="1:13" ht="42" customHeight="1" x14ac:dyDescent="0.25">
      <c r="A15" s="32">
        <v>2024</v>
      </c>
      <c r="B15" s="3" t="s">
        <v>22</v>
      </c>
      <c r="C15" s="3" t="s">
        <v>15</v>
      </c>
      <c r="D15" s="27" t="s">
        <v>32</v>
      </c>
      <c r="E15" s="27" t="s">
        <v>33</v>
      </c>
      <c r="F15" s="3" t="s">
        <v>34</v>
      </c>
      <c r="G15" s="27" t="s">
        <v>35</v>
      </c>
      <c r="H15" s="4">
        <v>4776686</v>
      </c>
      <c r="I15" s="4">
        <v>4776686</v>
      </c>
      <c r="J15" s="4">
        <v>4776686</v>
      </c>
      <c r="K15" s="4">
        <v>4776686</v>
      </c>
      <c r="L15" s="4">
        <v>666271.6</v>
      </c>
      <c r="M15" s="4">
        <v>662615.05000000005</v>
      </c>
    </row>
    <row r="16" spans="1:13" ht="42" customHeight="1" x14ac:dyDescent="0.25">
      <c r="A16" s="32">
        <v>2024</v>
      </c>
      <c r="B16" s="3" t="s">
        <v>22</v>
      </c>
      <c r="C16" s="3" t="s">
        <v>15</v>
      </c>
      <c r="D16" s="27" t="s">
        <v>32</v>
      </c>
      <c r="E16" s="27" t="s">
        <v>36</v>
      </c>
      <c r="F16" s="3" t="s">
        <v>26</v>
      </c>
      <c r="G16" s="27" t="s">
        <v>19</v>
      </c>
      <c r="H16" s="4">
        <v>17851191</v>
      </c>
      <c r="I16" s="4">
        <v>17405562</v>
      </c>
      <c r="J16" s="4">
        <v>17783788</v>
      </c>
      <c r="K16" s="4">
        <v>17783788</v>
      </c>
      <c r="L16" s="4">
        <v>15202407.33</v>
      </c>
      <c r="M16" s="4">
        <v>15118219.58</v>
      </c>
    </row>
    <row r="17" spans="1:13" ht="42" customHeight="1" x14ac:dyDescent="0.25">
      <c r="A17" s="32">
        <v>2024</v>
      </c>
      <c r="B17" s="3" t="s">
        <v>22</v>
      </c>
      <c r="C17" s="3" t="s">
        <v>15</v>
      </c>
      <c r="D17" s="27" t="s">
        <v>32</v>
      </c>
      <c r="E17" s="27" t="s">
        <v>36</v>
      </c>
      <c r="F17" s="3" t="s">
        <v>26</v>
      </c>
      <c r="G17" s="27" t="s">
        <v>35</v>
      </c>
      <c r="H17" s="4">
        <v>87644449</v>
      </c>
      <c r="I17" s="4">
        <v>87644449</v>
      </c>
      <c r="J17" s="4">
        <v>97476600</v>
      </c>
      <c r="K17" s="4">
        <v>97476599.99999997</v>
      </c>
      <c r="L17" s="4">
        <v>49828840.38000001</v>
      </c>
      <c r="M17" s="4">
        <v>48317943.579999998</v>
      </c>
    </row>
    <row r="18" spans="1:13" ht="42" customHeight="1" x14ac:dyDescent="0.25">
      <c r="A18" s="32">
        <v>2024</v>
      </c>
      <c r="B18" s="3" t="s">
        <v>22</v>
      </c>
      <c r="C18" s="3" t="s">
        <v>15</v>
      </c>
      <c r="D18" s="27" t="s">
        <v>32</v>
      </c>
      <c r="E18" s="27" t="s">
        <v>36</v>
      </c>
      <c r="F18" s="3" t="s">
        <v>26</v>
      </c>
      <c r="G18" s="27" t="s">
        <v>29</v>
      </c>
      <c r="H18" s="4">
        <v>0</v>
      </c>
      <c r="I18" s="4">
        <v>0</v>
      </c>
      <c r="J18" s="4">
        <v>451402</v>
      </c>
      <c r="K18" s="4">
        <v>451402</v>
      </c>
      <c r="L18" s="4">
        <v>311324.7</v>
      </c>
      <c r="M18" s="4">
        <v>311324.7</v>
      </c>
    </row>
    <row r="19" spans="1:13" ht="42" customHeight="1" x14ac:dyDescent="0.25">
      <c r="A19" s="32">
        <v>2024</v>
      </c>
      <c r="B19" s="3" t="s">
        <v>22</v>
      </c>
      <c r="C19" s="3" t="s">
        <v>15</v>
      </c>
      <c r="D19" s="27" t="s">
        <v>32</v>
      </c>
      <c r="E19" s="27" t="s">
        <v>36</v>
      </c>
      <c r="F19" s="3" t="s">
        <v>26</v>
      </c>
      <c r="G19" s="27" t="s">
        <v>37</v>
      </c>
      <c r="H19" s="4">
        <v>0</v>
      </c>
      <c r="I19" s="4">
        <v>0</v>
      </c>
      <c r="J19" s="4">
        <v>30000000</v>
      </c>
      <c r="K19" s="4">
        <v>30000000</v>
      </c>
      <c r="L19" s="4">
        <v>28354211.5</v>
      </c>
      <c r="M19" s="4">
        <v>28267274.989999998</v>
      </c>
    </row>
    <row r="20" spans="1:13" ht="42" customHeight="1" x14ac:dyDescent="0.25">
      <c r="A20" s="32">
        <v>2024</v>
      </c>
      <c r="B20" s="3" t="s">
        <v>22</v>
      </c>
      <c r="C20" s="3" t="s">
        <v>15</v>
      </c>
      <c r="D20" s="27" t="s">
        <v>32</v>
      </c>
      <c r="E20" s="27" t="s">
        <v>38</v>
      </c>
      <c r="F20" s="3" t="s">
        <v>26</v>
      </c>
      <c r="G20" s="27" t="s">
        <v>19</v>
      </c>
      <c r="H20" s="4">
        <v>57633867</v>
      </c>
      <c r="I20" s="4">
        <v>55064282</v>
      </c>
      <c r="J20" s="4">
        <v>60875427</v>
      </c>
      <c r="K20" s="4">
        <v>60875427.000000007</v>
      </c>
      <c r="L20" s="4">
        <v>58953124.789999999</v>
      </c>
      <c r="M20" s="4">
        <v>58781711.610000007</v>
      </c>
    </row>
    <row r="21" spans="1:13" ht="42" customHeight="1" x14ac:dyDescent="0.25">
      <c r="A21" s="32">
        <v>2024</v>
      </c>
      <c r="B21" s="3" t="s">
        <v>22</v>
      </c>
      <c r="C21" s="3" t="s">
        <v>15</v>
      </c>
      <c r="D21" s="27" t="s">
        <v>32</v>
      </c>
      <c r="E21" s="27" t="s">
        <v>38</v>
      </c>
      <c r="F21" s="3" t="s">
        <v>26</v>
      </c>
      <c r="G21" s="27" t="s">
        <v>35</v>
      </c>
      <c r="H21" s="4">
        <v>52119452</v>
      </c>
      <c r="I21" s="4">
        <v>52119452</v>
      </c>
      <c r="J21" s="4">
        <v>70815538</v>
      </c>
      <c r="K21" s="4">
        <v>68467720.030000001</v>
      </c>
      <c r="L21" s="4">
        <v>34422431.890000008</v>
      </c>
      <c r="M21" s="4">
        <v>32861678.74000001</v>
      </c>
    </row>
    <row r="22" spans="1:13" ht="42" customHeight="1" x14ac:dyDescent="0.25">
      <c r="A22" s="32">
        <v>2024</v>
      </c>
      <c r="B22" s="3" t="s">
        <v>22</v>
      </c>
      <c r="C22" s="3" t="s">
        <v>15</v>
      </c>
      <c r="D22" s="27" t="s">
        <v>32</v>
      </c>
      <c r="E22" s="27" t="s">
        <v>38</v>
      </c>
      <c r="F22" s="3" t="s">
        <v>26</v>
      </c>
      <c r="G22" s="27" t="s">
        <v>29</v>
      </c>
      <c r="H22" s="4">
        <v>0</v>
      </c>
      <c r="I22" s="4">
        <v>0</v>
      </c>
      <c r="J22" s="4">
        <v>2555888</v>
      </c>
      <c r="K22" s="4">
        <v>2555888</v>
      </c>
      <c r="L22" s="4">
        <v>2089496.2</v>
      </c>
      <c r="M22" s="4">
        <v>2061113.84</v>
      </c>
    </row>
    <row r="23" spans="1:13" ht="42" customHeight="1" x14ac:dyDescent="0.25">
      <c r="A23" s="32">
        <v>2024</v>
      </c>
      <c r="B23" s="3" t="s">
        <v>22</v>
      </c>
      <c r="C23" s="3" t="s">
        <v>15</v>
      </c>
      <c r="D23" s="27" t="s">
        <v>32</v>
      </c>
      <c r="E23" s="27" t="s">
        <v>38</v>
      </c>
      <c r="F23" s="3" t="s">
        <v>26</v>
      </c>
      <c r="G23" s="27" t="s">
        <v>37</v>
      </c>
      <c r="H23" s="4">
        <v>0</v>
      </c>
      <c r="I23" s="4">
        <v>0</v>
      </c>
      <c r="J23" s="4">
        <v>16929723</v>
      </c>
      <c r="K23" s="4">
        <v>16929723</v>
      </c>
      <c r="L23" s="4">
        <v>14925740.779999999</v>
      </c>
      <c r="M23" s="4">
        <v>14486485.189999999</v>
      </c>
    </row>
    <row r="24" spans="1:13" ht="42" customHeight="1" x14ac:dyDescent="0.25">
      <c r="A24" s="32">
        <v>2024</v>
      </c>
      <c r="B24" s="3" t="s">
        <v>22</v>
      </c>
      <c r="C24" s="3" t="s">
        <v>15</v>
      </c>
      <c r="D24" s="27" t="s">
        <v>32</v>
      </c>
      <c r="E24" s="27" t="s">
        <v>38</v>
      </c>
      <c r="F24" s="3" t="s">
        <v>34</v>
      </c>
      <c r="G24" s="27" t="s">
        <v>19</v>
      </c>
      <c r="H24" s="4">
        <v>30000</v>
      </c>
      <c r="I24" s="4">
        <v>29599</v>
      </c>
      <c r="J24" s="4">
        <v>29782</v>
      </c>
      <c r="K24" s="4">
        <v>22920.43</v>
      </c>
      <c r="L24" s="4">
        <v>0</v>
      </c>
      <c r="M24" s="4">
        <v>0</v>
      </c>
    </row>
    <row r="25" spans="1:13" ht="42" customHeight="1" x14ac:dyDescent="0.25">
      <c r="A25" s="32">
        <v>2024</v>
      </c>
      <c r="B25" s="3" t="s">
        <v>22</v>
      </c>
      <c r="C25" s="3" t="s">
        <v>15</v>
      </c>
      <c r="D25" s="27" t="s">
        <v>32</v>
      </c>
      <c r="E25" s="27" t="s">
        <v>38</v>
      </c>
      <c r="F25" s="3" t="s">
        <v>34</v>
      </c>
      <c r="G25" s="27" t="s">
        <v>35</v>
      </c>
      <c r="H25" s="4">
        <v>2050000</v>
      </c>
      <c r="I25" s="4">
        <v>2050000</v>
      </c>
      <c r="J25" s="4">
        <v>2050000</v>
      </c>
      <c r="K25" s="4">
        <v>2050000</v>
      </c>
      <c r="L25" s="4">
        <v>446183.29</v>
      </c>
      <c r="M25" s="4">
        <v>428165.29</v>
      </c>
    </row>
    <row r="26" spans="1:13" ht="42" customHeight="1" x14ac:dyDescent="0.25">
      <c r="A26" s="32">
        <v>2024</v>
      </c>
      <c r="B26" s="3" t="s">
        <v>22</v>
      </c>
      <c r="C26" s="3" t="s">
        <v>15</v>
      </c>
      <c r="D26" s="27" t="s">
        <v>32</v>
      </c>
      <c r="E26" s="27" t="s">
        <v>39</v>
      </c>
      <c r="F26" s="3" t="s">
        <v>26</v>
      </c>
      <c r="G26" s="27" t="s">
        <v>19</v>
      </c>
      <c r="H26" s="4">
        <v>152875</v>
      </c>
      <c r="I26" s="4">
        <v>152875</v>
      </c>
      <c r="J26" s="4">
        <v>152875</v>
      </c>
      <c r="K26" s="4">
        <v>152875</v>
      </c>
      <c r="L26" s="4">
        <v>88183.16</v>
      </c>
      <c r="M26" s="4">
        <v>0</v>
      </c>
    </row>
    <row r="27" spans="1:13" ht="42" customHeight="1" x14ac:dyDescent="0.25">
      <c r="A27" s="32">
        <v>2024</v>
      </c>
      <c r="B27" s="3" t="s">
        <v>22</v>
      </c>
      <c r="C27" s="3" t="s">
        <v>15</v>
      </c>
      <c r="D27" s="27" t="s">
        <v>32</v>
      </c>
      <c r="E27" s="27" t="s">
        <v>40</v>
      </c>
      <c r="F27" s="3" t="s">
        <v>26</v>
      </c>
      <c r="G27" s="27" t="s">
        <v>19</v>
      </c>
      <c r="H27" s="4">
        <v>77055</v>
      </c>
      <c r="I27" s="4">
        <v>77055</v>
      </c>
      <c r="J27" s="4">
        <v>112055</v>
      </c>
      <c r="K27" s="4">
        <v>112055</v>
      </c>
      <c r="L27" s="4">
        <v>3725</v>
      </c>
      <c r="M27" s="4">
        <v>3725</v>
      </c>
    </row>
    <row r="28" spans="1:13" ht="42" customHeight="1" x14ac:dyDescent="0.25">
      <c r="A28" s="32">
        <v>2024</v>
      </c>
      <c r="B28" s="3" t="s">
        <v>22</v>
      </c>
      <c r="C28" s="3" t="s">
        <v>15</v>
      </c>
      <c r="D28" s="27" t="s">
        <v>32</v>
      </c>
      <c r="E28" s="27" t="s">
        <v>41</v>
      </c>
      <c r="F28" s="3" t="s">
        <v>26</v>
      </c>
      <c r="G28" s="27" t="s">
        <v>19</v>
      </c>
      <c r="H28" s="4">
        <v>19401560</v>
      </c>
      <c r="I28" s="4">
        <v>18910379</v>
      </c>
      <c r="J28" s="4">
        <v>18800601</v>
      </c>
      <c r="K28" s="4">
        <v>18800601</v>
      </c>
      <c r="L28" s="4">
        <v>16487685.720000001</v>
      </c>
      <c r="M28" s="4">
        <v>16421127.77</v>
      </c>
    </row>
    <row r="29" spans="1:13" ht="42" customHeight="1" x14ac:dyDescent="0.25">
      <c r="A29" s="32">
        <v>2024</v>
      </c>
      <c r="B29" s="3" t="s">
        <v>22</v>
      </c>
      <c r="C29" s="3" t="s">
        <v>15</v>
      </c>
      <c r="D29" s="27" t="s">
        <v>32</v>
      </c>
      <c r="E29" s="27" t="s">
        <v>41</v>
      </c>
      <c r="F29" s="3" t="s">
        <v>26</v>
      </c>
      <c r="G29" s="27" t="s">
        <v>29</v>
      </c>
      <c r="H29" s="4">
        <v>0</v>
      </c>
      <c r="I29" s="4">
        <v>0</v>
      </c>
      <c r="J29" s="4">
        <v>600959</v>
      </c>
      <c r="K29" s="4">
        <v>600959</v>
      </c>
      <c r="L29" s="4">
        <v>319895.5</v>
      </c>
      <c r="M29" s="4">
        <v>319895.5</v>
      </c>
    </row>
    <row r="30" spans="1:13" ht="42" customHeight="1" x14ac:dyDescent="0.25">
      <c r="A30" s="32">
        <v>2024</v>
      </c>
      <c r="B30" s="3" t="s">
        <v>22</v>
      </c>
      <c r="C30" s="3" t="s">
        <v>15</v>
      </c>
      <c r="D30" s="27" t="s">
        <v>32</v>
      </c>
      <c r="E30" s="27" t="s">
        <v>42</v>
      </c>
      <c r="F30" s="3" t="s">
        <v>26</v>
      </c>
      <c r="G30" s="27" t="s">
        <v>19</v>
      </c>
      <c r="H30" s="4">
        <v>7767122</v>
      </c>
      <c r="I30" s="4">
        <v>7440611</v>
      </c>
      <c r="J30" s="4">
        <v>8099467</v>
      </c>
      <c r="K30" s="4">
        <v>8099338.5699999984</v>
      </c>
      <c r="L30" s="4">
        <v>7131296.9400000004</v>
      </c>
      <c r="M30" s="4">
        <v>7029845.1299999999</v>
      </c>
    </row>
    <row r="31" spans="1:13" ht="42" customHeight="1" x14ac:dyDescent="0.25">
      <c r="A31" s="32">
        <v>2024</v>
      </c>
      <c r="B31" s="3" t="s">
        <v>22</v>
      </c>
      <c r="C31" s="3" t="s">
        <v>15</v>
      </c>
      <c r="D31" s="27" t="s">
        <v>32</v>
      </c>
      <c r="E31" s="27" t="s">
        <v>42</v>
      </c>
      <c r="F31" s="3" t="s">
        <v>26</v>
      </c>
      <c r="G31" s="27" t="s">
        <v>29</v>
      </c>
      <c r="H31" s="4">
        <v>0</v>
      </c>
      <c r="I31" s="4">
        <v>0</v>
      </c>
      <c r="J31" s="4">
        <v>177655</v>
      </c>
      <c r="K31" s="4">
        <v>177655</v>
      </c>
      <c r="L31" s="4">
        <v>131965.82</v>
      </c>
      <c r="M31" s="4">
        <v>131965.82</v>
      </c>
    </row>
    <row r="32" spans="1:13" ht="42" customHeight="1" x14ac:dyDescent="0.25">
      <c r="A32" s="32">
        <v>2024</v>
      </c>
      <c r="B32" s="3" t="s">
        <v>22</v>
      </c>
      <c r="C32" s="3" t="s">
        <v>15</v>
      </c>
      <c r="D32" s="27" t="s">
        <v>32</v>
      </c>
      <c r="E32" s="27" t="s">
        <v>42</v>
      </c>
      <c r="F32" s="3" t="s">
        <v>34</v>
      </c>
      <c r="G32" s="27" t="s">
        <v>19</v>
      </c>
      <c r="H32" s="4">
        <v>1</v>
      </c>
      <c r="I32" s="4">
        <v>1400001</v>
      </c>
      <c r="J32" s="4">
        <v>1400000</v>
      </c>
      <c r="K32" s="4">
        <v>474888.16</v>
      </c>
      <c r="L32" s="4">
        <v>0</v>
      </c>
      <c r="M32" s="4">
        <v>0</v>
      </c>
    </row>
    <row r="33" spans="1:13" ht="42" customHeight="1" x14ac:dyDescent="0.25">
      <c r="A33" s="32">
        <v>2024</v>
      </c>
      <c r="B33" s="3" t="s">
        <v>22</v>
      </c>
      <c r="C33" s="3" t="s">
        <v>15</v>
      </c>
      <c r="D33" s="27" t="s">
        <v>32</v>
      </c>
      <c r="E33" s="27" t="s">
        <v>42</v>
      </c>
      <c r="F33" s="3" t="s">
        <v>34</v>
      </c>
      <c r="G33" s="27" t="s">
        <v>43</v>
      </c>
      <c r="H33" s="4">
        <v>0</v>
      </c>
      <c r="I33" s="4">
        <v>0</v>
      </c>
      <c r="J33" s="4">
        <v>612044</v>
      </c>
      <c r="K33" s="4">
        <v>612044</v>
      </c>
      <c r="L33" s="4">
        <v>612044</v>
      </c>
      <c r="M33" s="4">
        <v>612044</v>
      </c>
    </row>
    <row r="34" spans="1:13" ht="42" customHeight="1" x14ac:dyDescent="0.25">
      <c r="A34" s="32">
        <v>2024</v>
      </c>
      <c r="B34" s="3" t="s">
        <v>44</v>
      </c>
      <c r="C34" s="3" t="s">
        <v>15</v>
      </c>
      <c r="D34" s="27" t="s">
        <v>45</v>
      </c>
      <c r="E34" s="27" t="s">
        <v>46</v>
      </c>
      <c r="F34" s="3" t="s">
        <v>18</v>
      </c>
      <c r="G34" s="27" t="s">
        <v>19</v>
      </c>
      <c r="H34" s="4">
        <v>13000</v>
      </c>
      <c r="I34" s="4">
        <v>13000</v>
      </c>
      <c r="J34" s="4">
        <v>13000</v>
      </c>
      <c r="K34" s="4">
        <v>0</v>
      </c>
      <c r="L34" s="4">
        <v>0</v>
      </c>
      <c r="M34" s="4">
        <v>0</v>
      </c>
    </row>
    <row r="35" spans="1:13" ht="42" customHeight="1" x14ac:dyDescent="0.25">
      <c r="A35" s="32">
        <v>2024</v>
      </c>
      <c r="B35" s="3" t="s">
        <v>44</v>
      </c>
      <c r="C35" s="3" t="s">
        <v>15</v>
      </c>
      <c r="D35" s="27" t="s">
        <v>47</v>
      </c>
      <c r="E35" s="27" t="s">
        <v>48</v>
      </c>
      <c r="F35" s="3" t="s">
        <v>26</v>
      </c>
      <c r="G35" s="27" t="s">
        <v>19</v>
      </c>
      <c r="H35" s="4">
        <v>128247</v>
      </c>
      <c r="I35" s="4">
        <v>126184</v>
      </c>
      <c r="J35" s="4">
        <v>128215</v>
      </c>
      <c r="K35" s="4">
        <v>128215</v>
      </c>
      <c r="L35" s="4">
        <v>128215</v>
      </c>
      <c r="M35" s="4">
        <v>128215</v>
      </c>
    </row>
    <row r="36" spans="1:13" ht="21" x14ac:dyDescent="0.25">
      <c r="A36" s="32">
        <v>2024</v>
      </c>
      <c r="B36" s="3" t="s">
        <v>44</v>
      </c>
      <c r="C36" s="3" t="s">
        <v>15</v>
      </c>
      <c r="D36" s="27" t="s">
        <v>47</v>
      </c>
      <c r="E36" s="27" t="s">
        <v>49</v>
      </c>
      <c r="F36" s="3" t="s">
        <v>26</v>
      </c>
      <c r="G36" s="27" t="s">
        <v>19</v>
      </c>
      <c r="H36" s="4">
        <v>12230</v>
      </c>
      <c r="I36" s="4">
        <v>12008</v>
      </c>
      <c r="J36" s="4">
        <v>12230</v>
      </c>
      <c r="K36" s="4">
        <v>12230</v>
      </c>
      <c r="L36" s="4">
        <v>12230</v>
      </c>
      <c r="M36" s="4">
        <v>12230</v>
      </c>
    </row>
    <row r="37" spans="1:13" ht="21" x14ac:dyDescent="0.25">
      <c r="A37" s="32">
        <v>2024</v>
      </c>
      <c r="B37" s="3" t="s">
        <v>44</v>
      </c>
      <c r="C37" s="3" t="s">
        <v>15</v>
      </c>
      <c r="D37" s="27" t="s">
        <v>47</v>
      </c>
      <c r="E37" s="27" t="s">
        <v>49</v>
      </c>
      <c r="F37" s="3" t="s">
        <v>26</v>
      </c>
      <c r="G37" s="27" t="s">
        <v>19</v>
      </c>
      <c r="H37" s="4">
        <v>12230</v>
      </c>
      <c r="I37" s="4">
        <v>12008</v>
      </c>
      <c r="J37" s="4">
        <v>12230</v>
      </c>
      <c r="K37" s="4">
        <v>12230</v>
      </c>
      <c r="L37" s="4">
        <v>12230</v>
      </c>
      <c r="M37" s="4">
        <v>12230</v>
      </c>
    </row>
    <row r="38" spans="1:13" x14ac:dyDescent="0.25">
      <c r="A38" s="29"/>
      <c r="B38" s="24"/>
      <c r="C38" s="24"/>
      <c r="D38" s="28"/>
      <c r="E38" s="28"/>
      <c r="F38" s="24"/>
      <c r="G38" s="28"/>
      <c r="H38" s="24"/>
      <c r="I38" s="24"/>
      <c r="J38" s="24"/>
      <c r="K38" s="24"/>
      <c r="L38" s="24"/>
      <c r="M38" s="24"/>
    </row>
    <row r="39" spans="1:13" x14ac:dyDescent="0.25">
      <c r="A39" s="24" t="s">
        <v>50</v>
      </c>
      <c r="B39" s="24"/>
      <c r="C39" s="24"/>
      <c r="D39" s="28"/>
      <c r="E39" s="28"/>
      <c r="F39" s="24"/>
      <c r="G39" s="28"/>
      <c r="H39" s="24"/>
      <c r="I39" s="24"/>
      <c r="J39" s="24"/>
      <c r="K39" s="24"/>
      <c r="L39" s="24"/>
      <c r="M39" s="24"/>
    </row>
    <row r="40" spans="1:13" x14ac:dyDescent="0.25">
      <c r="A40" s="24" t="s">
        <v>51</v>
      </c>
      <c r="B40" s="24"/>
      <c r="C40" s="24"/>
      <c r="D40" s="28"/>
      <c r="E40" s="28"/>
      <c r="F40" s="24"/>
      <c r="G40" s="28"/>
      <c r="H40" s="24"/>
      <c r="I40" s="24"/>
      <c r="J40" s="24"/>
      <c r="K40" s="24"/>
      <c r="L40" s="24"/>
      <c r="M40" s="24"/>
    </row>
    <row r="41" spans="1:13" x14ac:dyDescent="0.25">
      <c r="A41" s="24" t="s">
        <v>52</v>
      </c>
      <c r="B41" s="24"/>
      <c r="C41" s="24"/>
      <c r="D41" s="28"/>
      <c r="E41" s="28"/>
      <c r="F41" s="24"/>
      <c r="G41" s="28"/>
      <c r="H41" s="24"/>
      <c r="I41" s="24"/>
      <c r="J41" s="24"/>
      <c r="K41" s="24"/>
      <c r="L41" s="24"/>
      <c r="M41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93C40-CD10-4AD7-8A6C-A97FDC8CEBB2}">
  <dimension ref="A1:G10"/>
  <sheetViews>
    <sheetView workbookViewId="0">
      <selection activeCell="D43" sqref="D43"/>
    </sheetView>
  </sheetViews>
  <sheetFormatPr defaultRowHeight="12" x14ac:dyDescent="0.2"/>
  <cols>
    <col min="1" max="1" width="21" style="7" customWidth="1"/>
    <col min="2" max="7" width="17.28515625" style="8" customWidth="1"/>
    <col min="8" max="16384" width="9.140625" style="7"/>
  </cols>
  <sheetData>
    <row r="1" spans="1:7" x14ac:dyDescent="0.2">
      <c r="A1" s="7" t="s">
        <v>54</v>
      </c>
    </row>
    <row r="2" spans="1:7" x14ac:dyDescent="0.2">
      <c r="A2" s="7" t="s">
        <v>53</v>
      </c>
    </row>
    <row r="3" spans="1:7" x14ac:dyDescent="0.2">
      <c r="A3" s="7" t="s">
        <v>61</v>
      </c>
    </row>
    <row r="5" spans="1:7" ht="12.75" thickBot="1" x14ac:dyDescent="0.25">
      <c r="A5" s="38" t="s">
        <v>56</v>
      </c>
      <c r="B5" s="38"/>
      <c r="C5" s="38"/>
      <c r="D5" s="38"/>
      <c r="E5" s="38"/>
      <c r="F5" s="38"/>
      <c r="G5" s="38"/>
    </row>
    <row r="6" spans="1:7" x14ac:dyDescent="0.2">
      <c r="A6" s="10" t="s">
        <v>1</v>
      </c>
      <c r="B6" s="11" t="s">
        <v>7</v>
      </c>
      <c r="C6" s="11" t="s">
        <v>8</v>
      </c>
      <c r="D6" s="11" t="s">
        <v>9</v>
      </c>
      <c r="E6" s="11" t="s">
        <v>10</v>
      </c>
      <c r="F6" s="11" t="s">
        <v>11</v>
      </c>
      <c r="G6" s="12" t="s">
        <v>12</v>
      </c>
    </row>
    <row r="7" spans="1:7" x14ac:dyDescent="0.2">
      <c r="A7" s="13" t="s">
        <v>14</v>
      </c>
      <c r="B7" s="9">
        <f>+SUMIFS(Document_CH78!H:H,Document_CH78!B:B,'Apresentados - Por Função'!A7)</f>
        <v>263912038</v>
      </c>
      <c r="C7" s="9">
        <f>+SUMIFS(Document_CH78!I:I,Document_CH78!B:B,'Apresentados - Por Função'!A7)</f>
        <v>263912038</v>
      </c>
      <c r="D7" s="9">
        <f>+SUMIFS(Document_CH78!J:J,Document_CH78!B:B,'Apresentados - Por Função'!A7)</f>
        <v>276493904</v>
      </c>
      <c r="E7" s="9">
        <f>+SUMIFS(Document_CH78!K:K,Document_CH78!B:B,'Apresentados - Por Função'!A7)</f>
        <v>274028899.94999999</v>
      </c>
      <c r="F7" s="9">
        <f>+SUMIFS(Document_CH78!L:L,Document_CH78!B:B,'Apresentados - Por Função'!A7)</f>
        <v>274028899.94999999</v>
      </c>
      <c r="G7" s="14">
        <f>+SUMIFS(Document_CH78!M:M,Document_CH78!B:B,'Apresentados - Por Função'!A7)</f>
        <v>249157095.91</v>
      </c>
    </row>
    <row r="8" spans="1:7" x14ac:dyDescent="0.2">
      <c r="A8" s="37" t="s">
        <v>22</v>
      </c>
      <c r="B8" s="9">
        <f>+SUMIFS(Document_CH78!H:H,Document_CH78!B:B,'Apresentados - Por Função'!A8)</f>
        <v>894599462</v>
      </c>
      <c r="C8" s="9">
        <f>+SUMIFS(Document_CH78!I:I,Document_CH78!B:B,'Apresentados - Por Função'!A8)</f>
        <v>892098521</v>
      </c>
      <c r="D8" s="9">
        <f>+SUMIFS(Document_CH78!J:J,Document_CH78!B:B,'Apresentados - Por Função'!A8)</f>
        <v>988919409</v>
      </c>
      <c r="E8" s="9">
        <f>+SUMIFS(Document_CH78!K:K,Document_CH78!B:B,'Apresentados - Por Função'!A8)</f>
        <v>974925800.42000008</v>
      </c>
      <c r="F8" s="9">
        <f>+SUMIFS(Document_CH78!L:L,Document_CH78!B:B,'Apresentados - Por Função'!A8)</f>
        <v>873632927.93000019</v>
      </c>
      <c r="G8" s="14">
        <f>+SUMIFS(Document_CH78!M:M,Document_CH78!B:B,'Apresentados - Por Função'!A8)</f>
        <v>810118274.52000022</v>
      </c>
    </row>
    <row r="9" spans="1:7" x14ac:dyDescent="0.2">
      <c r="A9" s="13" t="s">
        <v>44</v>
      </c>
      <c r="B9" s="9">
        <f>+SUMIFS(Document_CH78!H:H,Document_CH78!B:B,'Apresentados - Por Função'!A9)</f>
        <v>165707</v>
      </c>
      <c r="C9" s="9">
        <f>+SUMIFS(Document_CH78!I:I,Document_CH78!B:B,'Apresentados - Por Função'!A9)</f>
        <v>163200</v>
      </c>
      <c r="D9" s="9">
        <f>+SUMIFS(Document_CH78!J:J,Document_CH78!B:B,'Apresentados - Por Função'!A9)</f>
        <v>165675</v>
      </c>
      <c r="E9" s="9">
        <f>+SUMIFS(Document_CH78!K:K,Document_CH78!B:B,'Apresentados - Por Função'!A9)</f>
        <v>152675</v>
      </c>
      <c r="F9" s="9">
        <f>+SUMIFS(Document_CH78!L:L,Document_CH78!B:B,'Apresentados - Por Função'!A9)</f>
        <v>152675</v>
      </c>
      <c r="G9" s="14">
        <f>+SUMIFS(Document_CH78!M:M,Document_CH78!B:B,'Apresentados - Por Função'!A9)</f>
        <v>152675</v>
      </c>
    </row>
    <row r="10" spans="1:7" ht="12.75" thickBot="1" x14ac:dyDescent="0.25">
      <c r="A10" s="15" t="s">
        <v>13</v>
      </c>
      <c r="B10" s="16">
        <f>SUM(B7:B9)</f>
        <v>1158677207</v>
      </c>
      <c r="C10" s="16">
        <f t="shared" ref="C10:G10" si="0">SUM(C7:C9)</f>
        <v>1156173759</v>
      </c>
      <c r="D10" s="16">
        <f t="shared" si="0"/>
        <v>1265578988</v>
      </c>
      <c r="E10" s="16">
        <f t="shared" si="0"/>
        <v>1249107375.3700001</v>
      </c>
      <c r="F10" s="16">
        <f t="shared" si="0"/>
        <v>1147814502.8800001</v>
      </c>
      <c r="G10" s="17">
        <f t="shared" si="0"/>
        <v>1059428045.4300002</v>
      </c>
    </row>
  </sheetData>
  <mergeCells count="1">
    <mergeCell ref="A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967D4-7DAF-47B5-9E96-3FD9DF819ECB}">
  <dimension ref="A1:G12"/>
  <sheetViews>
    <sheetView workbookViewId="0">
      <selection activeCell="B43" sqref="B43"/>
    </sheetView>
  </sheetViews>
  <sheetFormatPr defaultRowHeight="12" x14ac:dyDescent="0.2"/>
  <cols>
    <col min="1" max="1" width="89.85546875" style="7" bestFit="1" customWidth="1"/>
    <col min="2" max="7" width="17.28515625" style="8" customWidth="1"/>
    <col min="8" max="16384" width="9.140625" style="7"/>
  </cols>
  <sheetData>
    <row r="1" spans="1:7" x14ac:dyDescent="0.2">
      <c r="A1" s="7" t="s">
        <v>54</v>
      </c>
    </row>
    <row r="2" spans="1:7" x14ac:dyDescent="0.2">
      <c r="A2" s="7" t="s">
        <v>53</v>
      </c>
    </row>
    <row r="3" spans="1:7" x14ac:dyDescent="0.2">
      <c r="A3" s="7" t="str">
        <f>'Apresentados - Por Função'!A3</f>
        <v>Dados SIOP extraídos em 03/06/2025</v>
      </c>
    </row>
    <row r="5" spans="1:7" ht="12.75" thickBot="1" x14ac:dyDescent="0.25">
      <c r="A5" s="39" t="s">
        <v>57</v>
      </c>
      <c r="B5" s="39"/>
      <c r="C5" s="39"/>
      <c r="D5" s="39"/>
      <c r="E5" s="39"/>
      <c r="F5" s="39"/>
      <c r="G5" s="39"/>
    </row>
    <row r="6" spans="1:7" x14ac:dyDescent="0.2">
      <c r="A6" s="21" t="s">
        <v>3</v>
      </c>
      <c r="B6" s="22" t="s">
        <v>7</v>
      </c>
      <c r="C6" s="22" t="s">
        <v>8</v>
      </c>
      <c r="D6" s="22" t="s">
        <v>9</v>
      </c>
      <c r="E6" s="22" t="s">
        <v>10</v>
      </c>
      <c r="F6" s="22" t="s">
        <v>11</v>
      </c>
      <c r="G6" s="23" t="s">
        <v>12</v>
      </c>
    </row>
    <row r="7" spans="1:7" x14ac:dyDescent="0.2">
      <c r="A7" s="13" t="s">
        <v>16</v>
      </c>
      <c r="B7" s="9">
        <f>+SUMIFS(Document_CH78!H:H,Document_CH78!D:D,'Apresentados - Por Programa'!A7)</f>
        <v>908018011</v>
      </c>
      <c r="C7" s="9">
        <f>+SUMIFS(Document_CH78!I:I,Document_CH78!D:D,'Apresentados - Por Programa'!A7)</f>
        <v>907962340</v>
      </c>
      <c r="D7" s="9">
        <f>+SUMIFS(Document_CH78!J:J,Document_CH78!D:D,'Apresentados - Por Programa'!A7)</f>
        <v>930723592</v>
      </c>
      <c r="E7" s="9">
        <f>+SUMIFS(Document_CH78!K:K,Document_CH78!D:D,'Apresentados - Por Programa'!A7)</f>
        <v>917544899.18000019</v>
      </c>
      <c r="F7" s="9">
        <f>+SUMIFS(Document_CH78!L:L,Document_CH78!D:D,'Apresentados - Por Programa'!A7)</f>
        <v>916908049.53000009</v>
      </c>
      <c r="G7" s="14">
        <f>+SUMIFS(Document_CH78!M:M,Document_CH78!D:D,'Apresentados - Por Programa'!A7)</f>
        <v>832681884.38</v>
      </c>
    </row>
    <row r="8" spans="1:7" x14ac:dyDescent="0.2">
      <c r="A8" s="13" t="s">
        <v>30</v>
      </c>
      <c r="B8" s="9">
        <f>+SUMIFS(Document_CH78!H:H,Document_CH78!D:D,'Apresentados - Por Programa'!A8)</f>
        <v>989231</v>
      </c>
      <c r="C8" s="9">
        <f>+SUMIFS(Document_CH78!I:I,Document_CH78!D:D,'Apresentados - Por Programa'!A8)</f>
        <v>977268</v>
      </c>
      <c r="D8" s="9">
        <f>+SUMIFS(Document_CH78!J:J,Document_CH78!D:D,'Apresentados - Por Programa'!A8)</f>
        <v>989231</v>
      </c>
      <c r="E8" s="9">
        <f>+SUMIFS(Document_CH78!K:K,Document_CH78!D:D,'Apresentados - Por Programa'!A8)</f>
        <v>989231</v>
      </c>
      <c r="F8" s="9">
        <f>+SUMIFS(Document_CH78!L:L,Document_CH78!D:D,'Apresentados - Por Programa'!A8)</f>
        <v>778949.75</v>
      </c>
      <c r="G8" s="14">
        <f>+SUMIFS(Document_CH78!M:M,Document_CH78!D:D,'Apresentados - Por Programa'!A8)</f>
        <v>778350.26</v>
      </c>
    </row>
    <row r="9" spans="1:7" x14ac:dyDescent="0.2">
      <c r="A9" s="13" t="s">
        <v>32</v>
      </c>
      <c r="B9" s="9">
        <f>+SUMIFS(Document_CH78!H:H,Document_CH78!D:D,'Apresentados - Por Programa'!A9)</f>
        <v>249504258</v>
      </c>
      <c r="C9" s="9">
        <f>+SUMIFS(Document_CH78!I:I,Document_CH78!D:D,'Apresentados - Por Programa'!A9)</f>
        <v>247070951</v>
      </c>
      <c r="D9" s="9">
        <f>+SUMIFS(Document_CH78!J:J,Document_CH78!D:D,'Apresentados - Por Programa'!A9)</f>
        <v>333700490</v>
      </c>
      <c r="E9" s="9">
        <f>+SUMIFS(Document_CH78!K:K,Document_CH78!D:D,'Apresentados - Por Programa'!A9)</f>
        <v>330420570.19</v>
      </c>
      <c r="F9" s="9">
        <f>+SUMIFS(Document_CH78!L:L,Document_CH78!D:D,'Apresentados - Por Programa'!A9)</f>
        <v>229974828.59999999</v>
      </c>
      <c r="G9" s="14">
        <f>+SUMIFS(Document_CH78!M:M,Document_CH78!D:D,'Apresentados - Por Programa'!A9)</f>
        <v>225815135.79000002</v>
      </c>
    </row>
    <row r="10" spans="1:7" x14ac:dyDescent="0.2">
      <c r="A10" s="13" t="s">
        <v>45</v>
      </c>
      <c r="B10" s="9">
        <f>+SUMIFS(Document_CH78!H:H,Document_CH78!D:D,'Apresentados - Por Programa'!A10)</f>
        <v>13000</v>
      </c>
      <c r="C10" s="9">
        <f>+SUMIFS(Document_CH78!I:I,Document_CH78!D:D,'Apresentados - Por Programa'!A10)</f>
        <v>13000</v>
      </c>
      <c r="D10" s="9">
        <f>+SUMIFS(Document_CH78!J:J,Document_CH78!D:D,'Apresentados - Por Programa'!A10)</f>
        <v>13000</v>
      </c>
      <c r="E10" s="9">
        <f>+SUMIFS(Document_CH78!K:K,Document_CH78!D:D,'Apresentados - Por Programa'!A10)</f>
        <v>0</v>
      </c>
      <c r="F10" s="9">
        <f>+SUMIFS(Document_CH78!L:L,Document_CH78!D:D,'Apresentados - Por Programa'!A10)</f>
        <v>0</v>
      </c>
      <c r="G10" s="14">
        <f>+SUMIFS(Document_CH78!M:M,Document_CH78!D:D,'Apresentados - Por Programa'!A10)</f>
        <v>0</v>
      </c>
    </row>
    <row r="11" spans="1:7" x14ac:dyDescent="0.2">
      <c r="A11" s="13" t="s">
        <v>47</v>
      </c>
      <c r="B11" s="9">
        <f>+SUMIFS(Document_CH78!H:H,Document_CH78!D:D,'Apresentados - Por Programa'!A11)</f>
        <v>152707</v>
      </c>
      <c r="C11" s="9">
        <f>+SUMIFS(Document_CH78!I:I,Document_CH78!D:D,'Apresentados - Por Programa'!A11)</f>
        <v>150200</v>
      </c>
      <c r="D11" s="9">
        <f>+SUMIFS(Document_CH78!J:J,Document_CH78!D:D,'Apresentados - Por Programa'!A11)</f>
        <v>152675</v>
      </c>
      <c r="E11" s="9">
        <f>+SUMIFS(Document_CH78!K:K,Document_CH78!D:D,'Apresentados - Por Programa'!A11)</f>
        <v>152675</v>
      </c>
      <c r="F11" s="9">
        <f>+SUMIFS(Document_CH78!L:L,Document_CH78!D:D,'Apresentados - Por Programa'!A11)</f>
        <v>152675</v>
      </c>
      <c r="G11" s="14">
        <f>+SUMIFS(Document_CH78!M:M,Document_CH78!D:D,'Apresentados - Por Programa'!A11)</f>
        <v>152675</v>
      </c>
    </row>
    <row r="12" spans="1:7" ht="12.75" thickBot="1" x14ac:dyDescent="0.25">
      <c r="A12" s="18" t="s">
        <v>13</v>
      </c>
      <c r="B12" s="16">
        <f t="shared" ref="B12:G12" si="0">SUM(B7:B11)</f>
        <v>1158677207</v>
      </c>
      <c r="C12" s="16">
        <f t="shared" si="0"/>
        <v>1156173759</v>
      </c>
      <c r="D12" s="16">
        <f t="shared" si="0"/>
        <v>1265578988</v>
      </c>
      <c r="E12" s="16">
        <f t="shared" si="0"/>
        <v>1249107375.3700001</v>
      </c>
      <c r="F12" s="16">
        <f t="shared" si="0"/>
        <v>1147814502.8800001</v>
      </c>
      <c r="G12" s="17">
        <f t="shared" si="0"/>
        <v>1059428045.4300001</v>
      </c>
    </row>
  </sheetData>
  <mergeCells count="1"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F42BA-5E43-4C10-8140-439C633886EE}">
  <dimension ref="A1:G24"/>
  <sheetViews>
    <sheetView workbookViewId="0"/>
  </sheetViews>
  <sheetFormatPr defaultRowHeight="12" x14ac:dyDescent="0.2"/>
  <cols>
    <col min="1" max="1" width="99.42578125" style="7" customWidth="1"/>
    <col min="2" max="7" width="17.28515625" style="8" customWidth="1"/>
    <col min="8" max="8" width="19.7109375" style="7" customWidth="1"/>
    <col min="9" max="16384" width="9.140625" style="7"/>
  </cols>
  <sheetData>
    <row r="1" spans="1:7" x14ac:dyDescent="0.2">
      <c r="A1" s="7" t="s">
        <v>54</v>
      </c>
    </row>
    <row r="2" spans="1:7" x14ac:dyDescent="0.2">
      <c r="A2" s="7" t="s">
        <v>53</v>
      </c>
    </row>
    <row r="3" spans="1:7" x14ac:dyDescent="0.2">
      <c r="A3" s="7" t="str">
        <f>'Apresentados - Por Função'!A3</f>
        <v>Dados SIOP extraídos em 03/06/2025</v>
      </c>
    </row>
    <row r="5" spans="1:7" ht="12.75" thickBot="1" x14ac:dyDescent="0.25">
      <c r="A5" s="39" t="s">
        <v>58</v>
      </c>
      <c r="B5" s="39"/>
      <c r="C5" s="39"/>
      <c r="D5" s="39"/>
      <c r="E5" s="39"/>
      <c r="F5" s="39"/>
      <c r="G5" s="39"/>
    </row>
    <row r="6" spans="1:7" x14ac:dyDescent="0.2">
      <c r="A6" s="21" t="s">
        <v>4</v>
      </c>
      <c r="B6" s="22" t="s">
        <v>7</v>
      </c>
      <c r="C6" s="22" t="s">
        <v>8</v>
      </c>
      <c r="D6" s="22" t="s">
        <v>9</v>
      </c>
      <c r="E6" s="22" t="s">
        <v>10</v>
      </c>
      <c r="F6" s="22" t="s">
        <v>11</v>
      </c>
      <c r="G6" s="23" t="s">
        <v>12</v>
      </c>
    </row>
    <row r="7" spans="1:7" x14ac:dyDescent="0.2">
      <c r="A7" s="13" t="s">
        <v>17</v>
      </c>
      <c r="B7" s="9">
        <f>+SUMIFS(Document_CH78!H:H,Document_CH78!E:E,'Apresentados - Por ação'!A7)</f>
        <v>263912038</v>
      </c>
      <c r="C7" s="9">
        <f>+SUMIFS(Document_CH78!I:I,Document_CH78!E:E,'Apresentados - Por ação'!A7)</f>
        <v>263912038</v>
      </c>
      <c r="D7" s="9">
        <f>+SUMIFS(Document_CH78!J:J,Document_CH78!E:E,'Apresentados - Por ação'!A7)</f>
        <v>276493904</v>
      </c>
      <c r="E7" s="9">
        <f>+SUMIFS(Document_CH78!K:K,Document_CH78!E:E,'Apresentados - Por ação'!A7)</f>
        <v>274028899.94999999</v>
      </c>
      <c r="F7" s="9">
        <f>+SUMIFS(Document_CH78!L:L,Document_CH78!E:E,'Apresentados - Por ação'!A7)</f>
        <v>274028899.94999999</v>
      </c>
      <c r="G7" s="14">
        <f>+SUMIFS(Document_CH78!M:M,Document_CH78!E:E,'Apresentados - Por ação'!A7)</f>
        <v>249157095.91</v>
      </c>
    </row>
    <row r="8" spans="1:7" x14ac:dyDescent="0.2">
      <c r="A8" s="13" t="s">
        <v>23</v>
      </c>
      <c r="B8" s="9">
        <f>+SUMIFS(Document_CH78!H:H,Document_CH78!E:E,'Apresentados - Por ação'!A8)</f>
        <v>102982232</v>
      </c>
      <c r="C8" s="9">
        <f>+SUMIFS(Document_CH78!I:I,Document_CH78!E:E,'Apresentados - Por ação'!A8)</f>
        <v>102982232</v>
      </c>
      <c r="D8" s="9">
        <f>+SUMIFS(Document_CH78!J:J,Document_CH78!E:E,'Apresentados - Por ação'!A8)</f>
        <v>102982232</v>
      </c>
      <c r="E8" s="9">
        <f>+SUMIFS(Document_CH78!K:K,Document_CH78!E:E,'Apresentados - Por ação'!A8)</f>
        <v>99718581.230000004</v>
      </c>
      <c r="F8" s="9">
        <f>+SUMIFS(Document_CH78!L:L,Document_CH78!E:E,'Apresentados - Por ação'!A8)</f>
        <v>99718581.230000004</v>
      </c>
      <c r="G8" s="14">
        <f>+SUMIFS(Document_CH78!M:M,Document_CH78!E:E,'Apresentados - Por ação'!A8)</f>
        <v>99718581.230000004</v>
      </c>
    </row>
    <row r="9" spans="1:7" x14ac:dyDescent="0.2">
      <c r="A9" s="13" t="s">
        <v>24</v>
      </c>
      <c r="B9" s="9">
        <f>+SUMIFS(Document_CH78!H:H,Document_CH78!E:E,'Apresentados - Por ação'!A9)</f>
        <v>501602637</v>
      </c>
      <c r="C9" s="9">
        <f>+SUMIFS(Document_CH78!I:I,Document_CH78!E:E,'Apresentados - Por ação'!A9)</f>
        <v>501602637</v>
      </c>
      <c r="D9" s="9">
        <f>+SUMIFS(Document_CH78!J:J,Document_CH78!E:E,'Apresentados - Por ação'!A9)</f>
        <v>497942021</v>
      </c>
      <c r="E9" s="9">
        <f>+SUMIFS(Document_CH78!K:K,Document_CH78!E:E,'Apresentados - Por ação'!A9)</f>
        <v>491906810.42000008</v>
      </c>
      <c r="F9" s="9">
        <f>+SUMIFS(Document_CH78!L:L,Document_CH78!E:E,'Apresentados - Por ação'!A9)</f>
        <v>491906810.42000008</v>
      </c>
      <c r="G9" s="14">
        <f>+SUMIFS(Document_CH78!M:M,Document_CH78!E:E,'Apresentados - Por ação'!A9)</f>
        <v>437318430.92000008</v>
      </c>
    </row>
    <row r="10" spans="1:7" x14ac:dyDescent="0.2">
      <c r="A10" s="13" t="s">
        <v>25</v>
      </c>
      <c r="B10" s="9">
        <f>+SUMIFS(Document_CH78!H:H,Document_CH78!E:E,'Apresentados - Por ação'!A10)</f>
        <v>27312028</v>
      </c>
      <c r="C10" s="9">
        <f>+SUMIFS(Document_CH78!I:I,Document_CH78!E:E,'Apresentados - Por ação'!A10)</f>
        <v>27312028</v>
      </c>
      <c r="D10" s="9">
        <f>+SUMIFS(Document_CH78!J:J,Document_CH78!E:E,'Apresentados - Por ação'!A10)</f>
        <v>36609057</v>
      </c>
      <c r="E10" s="9">
        <f>+SUMIFS(Document_CH78!K:K,Document_CH78!E:E,'Apresentados - Por ação'!A10)</f>
        <v>36204349.469999991</v>
      </c>
      <c r="F10" s="9">
        <f>+SUMIFS(Document_CH78!L:L,Document_CH78!E:E,'Apresentados - Por ação'!A10)</f>
        <v>36204349.469999991</v>
      </c>
      <c r="G10" s="14">
        <f>+SUMIFS(Document_CH78!M:M,Document_CH78!E:E,'Apresentados - Por ação'!A10)</f>
        <v>32875300.609999999</v>
      </c>
    </row>
    <row r="11" spans="1:7" x14ac:dyDescent="0.2">
      <c r="A11" s="13" t="s">
        <v>27</v>
      </c>
      <c r="B11" s="9">
        <f>+SUMIFS(Document_CH78!H:H,Document_CH78!E:E,'Apresentados - Por ação'!A11)</f>
        <v>10427876</v>
      </c>
      <c r="C11" s="9">
        <f>+SUMIFS(Document_CH78!I:I,Document_CH78!E:E,'Apresentados - Por ação'!A11)</f>
        <v>10427876</v>
      </c>
      <c r="D11" s="9">
        <f>+SUMIFS(Document_CH78!J:J,Document_CH78!E:E,'Apresentados - Por ação'!A11)</f>
        <v>14915178</v>
      </c>
      <c r="E11" s="9">
        <f>+SUMIFS(Document_CH78!K:K,Document_CH78!E:E,'Apresentados - Por ação'!A11)</f>
        <v>13905058.109999999</v>
      </c>
      <c r="F11" s="9">
        <f>+SUMIFS(Document_CH78!L:L,Document_CH78!E:E,'Apresentados - Por ação'!A11)</f>
        <v>13905058.109999999</v>
      </c>
      <c r="G11" s="14">
        <f>+SUMIFS(Document_CH78!M:M,Document_CH78!E:E,'Apresentados - Por ação'!A11)</f>
        <v>12468125.359999999</v>
      </c>
    </row>
    <row r="12" spans="1:7" x14ac:dyDescent="0.2">
      <c r="A12" s="13" t="s">
        <v>28</v>
      </c>
      <c r="B12" s="9">
        <f>+SUMIFS(Document_CH78!H:H,Document_CH78!E:E,'Apresentados - Por ação'!A12)</f>
        <v>1781200</v>
      </c>
      <c r="C12" s="9">
        <f>+SUMIFS(Document_CH78!I:I,Document_CH78!E:E,'Apresentados - Por ação'!A12)</f>
        <v>1725529</v>
      </c>
      <c r="D12" s="9">
        <f>+SUMIFS(Document_CH78!J:J,Document_CH78!E:E,'Apresentados - Por ação'!A12)</f>
        <v>1781200</v>
      </c>
      <c r="E12" s="9">
        <f>+SUMIFS(Document_CH78!K:K,Document_CH78!E:E,'Apresentados - Por ação'!A12)</f>
        <v>1781200</v>
      </c>
      <c r="F12" s="9">
        <f>+SUMIFS(Document_CH78!L:L,Document_CH78!E:E,'Apresentados - Por ação'!A12)</f>
        <v>1144350.3499999999</v>
      </c>
      <c r="G12" s="14">
        <f>+SUMIFS(Document_CH78!M:M,Document_CH78!E:E,'Apresentados - Por ação'!A12)</f>
        <v>1144350.3499999999</v>
      </c>
    </row>
    <row r="13" spans="1:7" x14ac:dyDescent="0.2">
      <c r="A13" s="13" t="s">
        <v>31</v>
      </c>
      <c r="B13" s="9">
        <f>+SUMIFS(Document_CH78!H:H,Document_CH78!E:E,'Apresentados - Por ação'!A13)</f>
        <v>989231</v>
      </c>
      <c r="C13" s="9">
        <f>+SUMIFS(Document_CH78!I:I,Document_CH78!E:E,'Apresentados - Por ação'!A13)</f>
        <v>977268</v>
      </c>
      <c r="D13" s="9">
        <f>+SUMIFS(Document_CH78!J:J,Document_CH78!E:E,'Apresentados - Por ação'!A13)</f>
        <v>989231</v>
      </c>
      <c r="E13" s="9">
        <f>+SUMIFS(Document_CH78!K:K,Document_CH78!E:E,'Apresentados - Por ação'!A13)</f>
        <v>989231</v>
      </c>
      <c r="F13" s="9">
        <f>+SUMIFS(Document_CH78!L:L,Document_CH78!E:E,'Apresentados - Por ação'!A13)</f>
        <v>778949.75</v>
      </c>
      <c r="G13" s="14">
        <f>+SUMIFS(Document_CH78!M:M,Document_CH78!E:E,'Apresentados - Por ação'!A13)</f>
        <v>778350.26</v>
      </c>
    </row>
    <row r="14" spans="1:7" x14ac:dyDescent="0.2">
      <c r="A14" s="13" t="s">
        <v>33</v>
      </c>
      <c r="B14" s="9">
        <f>+SUMIFS(Document_CH78!H:H,Document_CH78!E:E,'Apresentados - Por ação'!A14)</f>
        <v>4776686</v>
      </c>
      <c r="C14" s="9">
        <f>+SUMIFS(Document_CH78!I:I,Document_CH78!E:E,'Apresentados - Por ação'!A14)</f>
        <v>4776686</v>
      </c>
      <c r="D14" s="9">
        <f>+SUMIFS(Document_CH78!J:J,Document_CH78!E:E,'Apresentados - Por ação'!A14)</f>
        <v>4776686</v>
      </c>
      <c r="E14" s="9">
        <f>+SUMIFS(Document_CH78!K:K,Document_CH78!E:E,'Apresentados - Por ação'!A14)</f>
        <v>4776686</v>
      </c>
      <c r="F14" s="9">
        <f>+SUMIFS(Document_CH78!L:L,Document_CH78!E:E,'Apresentados - Por ação'!A14)</f>
        <v>666271.6</v>
      </c>
      <c r="G14" s="14">
        <f>+SUMIFS(Document_CH78!M:M,Document_CH78!E:E,'Apresentados - Por ação'!A14)</f>
        <v>662615.05000000005</v>
      </c>
    </row>
    <row r="15" spans="1:7" x14ac:dyDescent="0.2">
      <c r="A15" s="13" t="s">
        <v>36</v>
      </c>
      <c r="B15" s="9">
        <f>+SUMIFS(Document_CH78!H:H,Document_CH78!E:E,'Apresentados - Por ação'!A15)</f>
        <v>105495640</v>
      </c>
      <c r="C15" s="9">
        <f>+SUMIFS(Document_CH78!I:I,Document_CH78!E:E,'Apresentados - Por ação'!A15)</f>
        <v>105050011</v>
      </c>
      <c r="D15" s="9">
        <f>+SUMIFS(Document_CH78!J:J,Document_CH78!E:E,'Apresentados - Por ação'!A15)</f>
        <v>145711790</v>
      </c>
      <c r="E15" s="9">
        <f>+SUMIFS(Document_CH78!K:K,Document_CH78!E:E,'Apresentados - Por ação'!A15)</f>
        <v>145711789.99999997</v>
      </c>
      <c r="F15" s="9">
        <f>+SUMIFS(Document_CH78!L:L,Document_CH78!E:E,'Apresentados - Por ação'!A15)</f>
        <v>93696783.910000011</v>
      </c>
      <c r="G15" s="14">
        <f>+SUMIFS(Document_CH78!M:M,Document_CH78!E:E,'Apresentados - Por ação'!A15)</f>
        <v>92014762.849999994</v>
      </c>
    </row>
    <row r="16" spans="1:7" x14ac:dyDescent="0.2">
      <c r="A16" s="13" t="s">
        <v>38</v>
      </c>
      <c r="B16" s="9">
        <f>+SUMIFS(Document_CH78!H:H,Document_CH78!E:E,'Apresentados - Por ação'!A16)</f>
        <v>111833319</v>
      </c>
      <c r="C16" s="9">
        <f>+SUMIFS(Document_CH78!I:I,Document_CH78!E:E,'Apresentados - Por ação'!A16)</f>
        <v>109263333</v>
      </c>
      <c r="D16" s="9">
        <f>+SUMIFS(Document_CH78!J:J,Document_CH78!E:E,'Apresentados - Por ação'!A16)</f>
        <v>153256358</v>
      </c>
      <c r="E16" s="9">
        <f>+SUMIFS(Document_CH78!K:K,Document_CH78!E:E,'Apresentados - Por ação'!A16)</f>
        <v>150901678.46000001</v>
      </c>
      <c r="F16" s="9">
        <f>+SUMIFS(Document_CH78!L:L,Document_CH78!E:E,'Apresentados - Por ação'!A16)</f>
        <v>110836976.95000002</v>
      </c>
      <c r="G16" s="14">
        <f>+SUMIFS(Document_CH78!M:M,Document_CH78!E:E,'Apresentados - Por ação'!A16)</f>
        <v>108619154.67000003</v>
      </c>
    </row>
    <row r="17" spans="1:7" x14ac:dyDescent="0.2">
      <c r="A17" s="13" t="s">
        <v>39</v>
      </c>
      <c r="B17" s="9">
        <f>+SUMIFS(Document_CH78!H:H,Document_CH78!E:E,'Apresentados - Por ação'!A17)</f>
        <v>152875</v>
      </c>
      <c r="C17" s="9">
        <f>+SUMIFS(Document_CH78!I:I,Document_CH78!E:E,'Apresentados - Por ação'!A17)</f>
        <v>152875</v>
      </c>
      <c r="D17" s="9">
        <f>+SUMIFS(Document_CH78!J:J,Document_CH78!E:E,'Apresentados - Por ação'!A17)</f>
        <v>152875</v>
      </c>
      <c r="E17" s="9">
        <f>+SUMIFS(Document_CH78!K:K,Document_CH78!E:E,'Apresentados - Por ação'!A17)</f>
        <v>152875</v>
      </c>
      <c r="F17" s="9">
        <f>+SUMIFS(Document_CH78!L:L,Document_CH78!E:E,'Apresentados - Por ação'!A17)</f>
        <v>88183.16</v>
      </c>
      <c r="G17" s="14">
        <f>+SUMIFS(Document_CH78!M:M,Document_CH78!E:E,'Apresentados - Por ação'!A17)</f>
        <v>0</v>
      </c>
    </row>
    <row r="18" spans="1:7" x14ac:dyDescent="0.2">
      <c r="A18" s="13" t="s">
        <v>40</v>
      </c>
      <c r="B18" s="9">
        <f>+SUMIFS(Document_CH78!H:H,Document_CH78!E:E,'Apresentados - Por ação'!A18)</f>
        <v>77055</v>
      </c>
      <c r="C18" s="9">
        <f>+SUMIFS(Document_CH78!I:I,Document_CH78!E:E,'Apresentados - Por ação'!A18)</f>
        <v>77055</v>
      </c>
      <c r="D18" s="9">
        <f>+SUMIFS(Document_CH78!J:J,Document_CH78!E:E,'Apresentados - Por ação'!A18)</f>
        <v>112055</v>
      </c>
      <c r="E18" s="9">
        <f>+SUMIFS(Document_CH78!K:K,Document_CH78!E:E,'Apresentados - Por ação'!A18)</f>
        <v>112055</v>
      </c>
      <c r="F18" s="9">
        <f>+SUMIFS(Document_CH78!L:L,Document_CH78!E:E,'Apresentados - Por ação'!A18)</f>
        <v>3725</v>
      </c>
      <c r="G18" s="14">
        <f>+SUMIFS(Document_CH78!M:M,Document_CH78!E:E,'Apresentados - Por ação'!A18)</f>
        <v>3725</v>
      </c>
    </row>
    <row r="19" spans="1:7" x14ac:dyDescent="0.2">
      <c r="A19" s="13" t="s">
        <v>41</v>
      </c>
      <c r="B19" s="9">
        <f>+SUMIFS(Document_CH78!H:H,Document_CH78!E:E,'Apresentados - Por ação'!A19)</f>
        <v>19401560</v>
      </c>
      <c r="C19" s="9">
        <f>+SUMIFS(Document_CH78!I:I,Document_CH78!E:E,'Apresentados - Por ação'!A19)</f>
        <v>18910379</v>
      </c>
      <c r="D19" s="9">
        <f>+SUMIFS(Document_CH78!J:J,Document_CH78!E:E,'Apresentados - Por ação'!A19)</f>
        <v>19401560</v>
      </c>
      <c r="E19" s="9">
        <f>+SUMIFS(Document_CH78!K:K,Document_CH78!E:E,'Apresentados - Por ação'!A19)</f>
        <v>19401560</v>
      </c>
      <c r="F19" s="9">
        <f>+SUMIFS(Document_CH78!L:L,Document_CH78!E:E,'Apresentados - Por ação'!A19)</f>
        <v>16807581.219999999</v>
      </c>
      <c r="G19" s="14">
        <f>+SUMIFS(Document_CH78!M:M,Document_CH78!E:E,'Apresentados - Por ação'!A19)</f>
        <v>16741023.27</v>
      </c>
    </row>
    <row r="20" spans="1:7" x14ac:dyDescent="0.2">
      <c r="A20" s="13" t="s">
        <v>42</v>
      </c>
      <c r="B20" s="9">
        <f>+SUMIFS(Document_CH78!H:H,Document_CH78!E:E,'Apresentados - Por ação'!A20)</f>
        <v>7767123</v>
      </c>
      <c r="C20" s="9">
        <f>+SUMIFS(Document_CH78!I:I,Document_CH78!E:E,'Apresentados - Por ação'!A20)</f>
        <v>8840612</v>
      </c>
      <c r="D20" s="9">
        <f>+SUMIFS(Document_CH78!J:J,Document_CH78!E:E,'Apresentados - Por ação'!A20)</f>
        <v>10289166</v>
      </c>
      <c r="E20" s="9">
        <f>+SUMIFS(Document_CH78!K:K,Document_CH78!E:E,'Apresentados - Por ação'!A20)</f>
        <v>9363925.7299999986</v>
      </c>
      <c r="F20" s="9">
        <f>+SUMIFS(Document_CH78!L:L,Document_CH78!E:E,'Apresentados - Por ação'!A20)</f>
        <v>7875306.7600000007</v>
      </c>
      <c r="G20" s="14">
        <f>+SUMIFS(Document_CH78!M:M,Document_CH78!E:E,'Apresentados - Por ação'!A20)</f>
        <v>7773854.9500000002</v>
      </c>
    </row>
    <row r="21" spans="1:7" x14ac:dyDescent="0.2">
      <c r="A21" s="13" t="s">
        <v>46</v>
      </c>
      <c r="B21" s="9">
        <f>+SUMIFS(Document_CH78!H:H,Document_CH78!E:E,'Apresentados - Por ação'!A21)</f>
        <v>13000</v>
      </c>
      <c r="C21" s="9">
        <f>+SUMIFS(Document_CH78!I:I,Document_CH78!E:E,'Apresentados - Por ação'!A21)</f>
        <v>13000</v>
      </c>
      <c r="D21" s="9">
        <f>+SUMIFS(Document_CH78!J:J,Document_CH78!E:E,'Apresentados - Por ação'!A21)</f>
        <v>13000</v>
      </c>
      <c r="E21" s="9">
        <f>+SUMIFS(Document_CH78!K:K,Document_CH78!E:E,'Apresentados - Por ação'!A21)</f>
        <v>0</v>
      </c>
      <c r="F21" s="9">
        <f>+SUMIFS(Document_CH78!L:L,Document_CH78!E:E,'Apresentados - Por ação'!A21)</f>
        <v>0</v>
      </c>
      <c r="G21" s="14">
        <f>+SUMIFS(Document_CH78!M:M,Document_CH78!E:E,'Apresentados - Por ação'!A21)</f>
        <v>0</v>
      </c>
    </row>
    <row r="22" spans="1:7" x14ac:dyDescent="0.2">
      <c r="A22" s="13" t="s">
        <v>48</v>
      </c>
      <c r="B22" s="9">
        <f>+SUMIFS(Document_CH78!H:H,Document_CH78!E:E,'Apresentados - Por ação'!A22)</f>
        <v>128247</v>
      </c>
      <c r="C22" s="9">
        <f>+SUMIFS(Document_CH78!I:I,Document_CH78!E:E,'Apresentados - Por ação'!A22)</f>
        <v>126184</v>
      </c>
      <c r="D22" s="9">
        <f>+SUMIFS(Document_CH78!J:J,Document_CH78!E:E,'Apresentados - Por ação'!A22)</f>
        <v>128215</v>
      </c>
      <c r="E22" s="9">
        <f>+SUMIFS(Document_CH78!K:K,Document_CH78!E:E,'Apresentados - Por ação'!A22)</f>
        <v>128215</v>
      </c>
      <c r="F22" s="9">
        <f>+SUMIFS(Document_CH78!L:L,Document_CH78!E:E,'Apresentados - Por ação'!A22)</f>
        <v>128215</v>
      </c>
      <c r="G22" s="14">
        <f>+SUMIFS(Document_CH78!M:M,Document_CH78!E:E,'Apresentados - Por ação'!A22)</f>
        <v>128215</v>
      </c>
    </row>
    <row r="23" spans="1:7" x14ac:dyDescent="0.2">
      <c r="A23" s="13" t="s">
        <v>49</v>
      </c>
      <c r="B23" s="9">
        <f>+SUMIFS(Document_CH78!H:H,Document_CH78!E:E,'Apresentados - Por ação'!A23)</f>
        <v>24460</v>
      </c>
      <c r="C23" s="9">
        <f>+SUMIFS(Document_CH78!I:I,Document_CH78!E:E,'Apresentados - Por ação'!A23)</f>
        <v>24016</v>
      </c>
      <c r="D23" s="9">
        <f>+SUMIFS(Document_CH78!J:J,Document_CH78!E:E,'Apresentados - Por ação'!A23)</f>
        <v>24460</v>
      </c>
      <c r="E23" s="9">
        <f>+SUMIFS(Document_CH78!K:K,Document_CH78!E:E,'Apresentados - Por ação'!A23)</f>
        <v>24460</v>
      </c>
      <c r="F23" s="9">
        <f>+SUMIFS(Document_CH78!L:L,Document_CH78!E:E,'Apresentados - Por ação'!A23)</f>
        <v>24460</v>
      </c>
      <c r="G23" s="14">
        <f>+SUMIFS(Document_CH78!M:M,Document_CH78!E:E,'Apresentados - Por ação'!A23)</f>
        <v>24460</v>
      </c>
    </row>
    <row r="24" spans="1:7" ht="12.75" thickBot="1" x14ac:dyDescent="0.25">
      <c r="A24" s="15" t="s">
        <v>13</v>
      </c>
      <c r="B24" s="16">
        <f>SUM(B7:B23)</f>
        <v>1158677207</v>
      </c>
      <c r="C24" s="16">
        <f t="shared" ref="C24:G24" si="0">SUM(C7:C23)</f>
        <v>1156173759</v>
      </c>
      <c r="D24" s="16">
        <f t="shared" si="0"/>
        <v>1265578988</v>
      </c>
      <c r="E24" s="16">
        <f t="shared" si="0"/>
        <v>1249107375.3700001</v>
      </c>
      <c r="F24" s="16">
        <f t="shared" si="0"/>
        <v>1147814502.8800004</v>
      </c>
      <c r="G24" s="17">
        <f t="shared" si="0"/>
        <v>1059428045.4300002</v>
      </c>
    </row>
  </sheetData>
  <mergeCells count="1">
    <mergeCell ref="A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73EB-FEE5-4CEE-A11B-ECA1FFE43E5D}">
  <dimension ref="A1:G30"/>
  <sheetViews>
    <sheetView workbookViewId="0">
      <selection activeCell="B1" sqref="B1"/>
    </sheetView>
  </sheetViews>
  <sheetFormatPr defaultRowHeight="12" x14ac:dyDescent="0.2"/>
  <cols>
    <col min="1" max="1" width="31.28515625" style="7" bestFit="1" customWidth="1"/>
    <col min="2" max="7" width="14.85546875" style="7" bestFit="1" customWidth="1"/>
    <col min="8" max="16384" width="9.140625" style="7"/>
  </cols>
  <sheetData>
    <row r="1" spans="1:7" x14ac:dyDescent="0.2">
      <c r="A1" s="7" t="s">
        <v>54</v>
      </c>
    </row>
    <row r="2" spans="1:7" x14ac:dyDescent="0.2">
      <c r="A2" s="7" t="s">
        <v>53</v>
      </c>
    </row>
    <row r="3" spans="1:7" x14ac:dyDescent="0.2">
      <c r="A3" s="7" t="str">
        <f>'Apresentados - Por Função'!A3</f>
        <v>Dados SIOP extraídos em 03/06/2025</v>
      </c>
    </row>
    <row r="5" spans="1:7" ht="12.75" thickBot="1" x14ac:dyDescent="0.25">
      <c r="A5" s="40" t="s">
        <v>59</v>
      </c>
      <c r="B5" s="40"/>
      <c r="C5" s="40"/>
      <c r="D5" s="40"/>
      <c r="E5" s="40"/>
      <c r="F5" s="40"/>
      <c r="G5" s="40"/>
    </row>
    <row r="6" spans="1:7" x14ac:dyDescent="0.2">
      <c r="A6" s="21" t="s">
        <v>5</v>
      </c>
      <c r="B6" s="22" t="s">
        <v>7</v>
      </c>
      <c r="C6" s="22" t="s">
        <v>8</v>
      </c>
      <c r="D6" s="22" t="s">
        <v>9</v>
      </c>
      <c r="E6" s="22" t="s">
        <v>10</v>
      </c>
      <c r="F6" s="22" t="s">
        <v>11</v>
      </c>
      <c r="G6" s="23" t="s">
        <v>12</v>
      </c>
    </row>
    <row r="7" spans="1:7" x14ac:dyDescent="0.2">
      <c r="A7" s="13" t="s">
        <v>18</v>
      </c>
      <c r="B7" s="9">
        <f>+SUMIFS(Document_CH78!H:H,Document_CH78!F:F,'Apresentados - Por GrupoDespesa'!A7)</f>
        <v>868509907</v>
      </c>
      <c r="C7" s="9">
        <f>+SUMIFS(Document_CH78!I:I,Document_CH78!F:F,'Apresentados - Por GrupoDespesa'!A7)</f>
        <v>868509907</v>
      </c>
      <c r="D7" s="9">
        <f>+SUMIFS(Document_CH78!J:J,Document_CH78!F:F,'Apresentados - Por GrupoDespesa'!A7)</f>
        <v>877431157</v>
      </c>
      <c r="E7" s="9">
        <f>+SUMIFS(Document_CH78!K:K,Document_CH78!F:F,'Apresentados - Por GrupoDespesa'!A7)</f>
        <v>865654291.60000014</v>
      </c>
      <c r="F7" s="9">
        <f>+SUMIFS(Document_CH78!L:L,Document_CH78!F:F,'Apresentados - Por GrupoDespesa'!A7)</f>
        <v>865654291.60000014</v>
      </c>
      <c r="G7" s="14">
        <f>+SUMIFS(Document_CH78!M:M,Document_CH78!F:F,'Apresentados - Por GrupoDespesa'!A7)</f>
        <v>786194108.06000006</v>
      </c>
    </row>
    <row r="8" spans="1:7" x14ac:dyDescent="0.2">
      <c r="A8" s="13" t="s">
        <v>26</v>
      </c>
      <c r="B8" s="9">
        <f>+SUMIFS(Document_CH78!H:H,Document_CH78!F:F,'Apresentados - Por GrupoDespesa'!A8)</f>
        <v>283310613</v>
      </c>
      <c r="C8" s="9">
        <f>+SUMIFS(Document_CH78!I:I,Document_CH78!F:F,'Apresentados - Por GrupoDespesa'!A8)</f>
        <v>279407566</v>
      </c>
      <c r="D8" s="9">
        <f>+SUMIFS(Document_CH78!J:J,Document_CH78!F:F,'Apresentados - Por GrupoDespesa'!A8)</f>
        <v>379279319</v>
      </c>
      <c r="E8" s="9">
        <f>+SUMIFS(Document_CH78!K:K,Document_CH78!F:F,'Apresentados - Por GrupoDespesa'!A8)</f>
        <v>375516545.17999995</v>
      </c>
      <c r="F8" s="9">
        <f>+SUMIFS(Document_CH78!L:L,Document_CH78!F:F,'Apresentados - Por GrupoDespesa'!A8)</f>
        <v>280435712.38999999</v>
      </c>
      <c r="G8" s="14">
        <f>+SUMIFS(Document_CH78!M:M,Document_CH78!F:F,'Apresentados - Por GrupoDespesa'!A8)</f>
        <v>271531113.03000003</v>
      </c>
    </row>
    <row r="9" spans="1:7" x14ac:dyDescent="0.2">
      <c r="A9" s="13" t="s">
        <v>34</v>
      </c>
      <c r="B9" s="9">
        <f>+SUMIFS(Document_CH78!H:H,Document_CH78!F:F,'Apresentados - Por GrupoDespesa'!A9)</f>
        <v>6856687</v>
      </c>
      <c r="C9" s="9">
        <f>+SUMIFS(Document_CH78!I:I,Document_CH78!F:F,'Apresentados - Por GrupoDespesa'!A9)</f>
        <v>8256286</v>
      </c>
      <c r="D9" s="9">
        <f>+SUMIFS(Document_CH78!J:J,Document_CH78!F:F,'Apresentados - Por GrupoDespesa'!A9)</f>
        <v>8868512</v>
      </c>
      <c r="E9" s="9">
        <f>+SUMIFS(Document_CH78!K:K,Document_CH78!F:F,'Apresentados - Por GrupoDespesa'!A9)</f>
        <v>7936538.5899999999</v>
      </c>
      <c r="F9" s="9">
        <f>+SUMIFS(Document_CH78!L:L,Document_CH78!F:F,'Apresentados - Por GrupoDespesa'!A9)</f>
        <v>1724498.89</v>
      </c>
      <c r="G9" s="14">
        <f>+SUMIFS(Document_CH78!M:M,Document_CH78!F:F,'Apresentados - Por GrupoDespesa'!A9)</f>
        <v>1702824.34</v>
      </c>
    </row>
    <row r="10" spans="1:7" ht="15.75" thickBot="1" x14ac:dyDescent="0.25">
      <c r="A10" s="20" t="s">
        <v>13</v>
      </c>
      <c r="B10" s="16">
        <f t="shared" ref="B10:G10" si="0">SUM(B7:B9)</f>
        <v>1158677207</v>
      </c>
      <c r="C10" s="16">
        <f t="shared" si="0"/>
        <v>1156173759</v>
      </c>
      <c r="D10" s="16">
        <f t="shared" si="0"/>
        <v>1265578988</v>
      </c>
      <c r="E10" s="16">
        <f t="shared" si="0"/>
        <v>1249107375.3700001</v>
      </c>
      <c r="F10" s="16">
        <f t="shared" si="0"/>
        <v>1147814502.8800004</v>
      </c>
      <c r="G10" s="17">
        <f t="shared" si="0"/>
        <v>1059428045.4300002</v>
      </c>
    </row>
    <row r="11" spans="1:7" ht="15" x14ac:dyDescent="0.25">
      <c r="A11" s="5"/>
      <c r="B11" s="5"/>
      <c r="C11" s="5"/>
      <c r="D11" s="5"/>
      <c r="E11" s="5"/>
      <c r="F11" s="5"/>
      <c r="G11" s="5"/>
    </row>
    <row r="12" spans="1:7" ht="15" x14ac:dyDescent="0.25">
      <c r="A12" s="5"/>
      <c r="B12" s="5"/>
      <c r="C12" s="5"/>
      <c r="D12" s="5"/>
      <c r="E12" s="5"/>
      <c r="F12" s="5"/>
      <c r="G12" s="5"/>
    </row>
    <row r="13" spans="1:7" ht="15" x14ac:dyDescent="0.25">
      <c r="A13" s="5"/>
      <c r="B13" s="5"/>
      <c r="C13" s="5"/>
      <c r="D13" s="5"/>
      <c r="E13" s="5"/>
      <c r="F13" s="5"/>
      <c r="G13" s="5"/>
    </row>
    <row r="14" spans="1:7" ht="15" x14ac:dyDescent="0.25">
      <c r="A14" s="5"/>
      <c r="B14" s="5"/>
      <c r="C14" s="5"/>
      <c r="D14" s="5"/>
      <c r="E14" s="5"/>
      <c r="F14" s="5"/>
      <c r="G14" s="5"/>
    </row>
    <row r="15" spans="1:7" ht="15" x14ac:dyDescent="0.25">
      <c r="A15" s="5"/>
      <c r="B15" s="5"/>
      <c r="C15" s="5"/>
      <c r="D15" s="5"/>
      <c r="E15" s="5"/>
      <c r="F15" s="5"/>
      <c r="G15" s="5"/>
    </row>
    <row r="16" spans="1:7" ht="15" x14ac:dyDescent="0.25">
      <c r="A16" s="5"/>
      <c r="B16" s="5"/>
      <c r="C16" s="5"/>
      <c r="D16" s="5"/>
      <c r="E16" s="5"/>
      <c r="F16" s="5"/>
      <c r="G16" s="5"/>
    </row>
    <row r="17" spans="1:7" ht="15" x14ac:dyDescent="0.25">
      <c r="A17" s="5"/>
      <c r="B17" s="5"/>
      <c r="C17" s="5"/>
      <c r="D17" s="5"/>
      <c r="E17" s="5"/>
      <c r="F17" s="5"/>
      <c r="G17" s="5"/>
    </row>
    <row r="18" spans="1:7" ht="15" x14ac:dyDescent="0.25">
      <c r="A18" s="5"/>
      <c r="B18" s="5"/>
      <c r="C18" s="5"/>
      <c r="D18" s="5"/>
      <c r="E18" s="5"/>
      <c r="F18" s="5"/>
      <c r="G18" s="5"/>
    </row>
    <row r="19" spans="1:7" ht="15" x14ac:dyDescent="0.25">
      <c r="A19" s="5"/>
      <c r="B19" s="5"/>
      <c r="C19" s="5"/>
      <c r="D19" s="5"/>
      <c r="E19" s="5"/>
      <c r="F19" s="5"/>
      <c r="G19" s="5"/>
    </row>
    <row r="20" spans="1:7" ht="15" x14ac:dyDescent="0.25">
      <c r="A20" s="5"/>
      <c r="B20" s="5"/>
      <c r="C20" s="5"/>
      <c r="D20" s="5"/>
      <c r="E20" s="5"/>
      <c r="F20" s="5"/>
      <c r="G20" s="5"/>
    </row>
    <row r="21" spans="1:7" ht="15" x14ac:dyDescent="0.25">
      <c r="A21" s="5"/>
      <c r="B21" s="5"/>
      <c r="C21" s="5"/>
      <c r="D21" s="5"/>
      <c r="E21" s="5"/>
      <c r="F21" s="5"/>
      <c r="G21" s="5"/>
    </row>
    <row r="22" spans="1:7" ht="15" x14ac:dyDescent="0.25">
      <c r="A22" s="5"/>
      <c r="B22" s="5"/>
      <c r="C22" s="5"/>
      <c r="D22" s="5"/>
      <c r="E22" s="5"/>
      <c r="F22" s="5"/>
      <c r="G22" s="5"/>
    </row>
    <row r="23" spans="1:7" ht="15" x14ac:dyDescent="0.25">
      <c r="A23" s="5"/>
      <c r="B23" s="5"/>
      <c r="C23" s="5"/>
      <c r="D23" s="5"/>
      <c r="E23" s="5"/>
      <c r="F23" s="5"/>
      <c r="G23" s="5"/>
    </row>
    <row r="24" spans="1:7" ht="15" x14ac:dyDescent="0.25">
      <c r="A24" s="5"/>
      <c r="B24" s="5"/>
      <c r="C24" s="5"/>
      <c r="D24" s="5"/>
      <c r="E24" s="5"/>
      <c r="F24" s="5"/>
      <c r="G24" s="5"/>
    </row>
    <row r="25" spans="1:7" ht="15" x14ac:dyDescent="0.25">
      <c r="A25" s="5"/>
      <c r="B25" s="5"/>
      <c r="C25" s="5"/>
      <c r="D25" s="5"/>
      <c r="E25" s="5"/>
      <c r="F25" s="5"/>
      <c r="G25" s="5"/>
    </row>
    <row r="26" spans="1:7" ht="15" x14ac:dyDescent="0.25">
      <c r="A26" s="5"/>
      <c r="B26" s="5"/>
      <c r="C26" s="5"/>
      <c r="D26" s="5"/>
      <c r="E26" s="5"/>
      <c r="F26" s="5"/>
      <c r="G26" s="5"/>
    </row>
    <row r="27" spans="1:7" x14ac:dyDescent="0.2">
      <c r="A27" s="6"/>
      <c r="B27" s="6"/>
      <c r="C27" s="6"/>
      <c r="D27" s="6"/>
      <c r="E27" s="6"/>
      <c r="F27" s="6"/>
      <c r="G27" s="6"/>
    </row>
    <row r="28" spans="1:7" x14ac:dyDescent="0.2">
      <c r="A28" s="6"/>
      <c r="B28" s="6"/>
      <c r="C28" s="6"/>
      <c r="D28" s="6"/>
      <c r="E28" s="6"/>
      <c r="F28" s="6"/>
      <c r="G28" s="6"/>
    </row>
    <row r="29" spans="1:7" x14ac:dyDescent="0.2">
      <c r="A29" s="6"/>
      <c r="B29" s="6"/>
      <c r="C29" s="6"/>
      <c r="D29" s="6"/>
      <c r="E29" s="6"/>
      <c r="F29" s="6"/>
      <c r="G29" s="6"/>
    </row>
    <row r="30" spans="1:7" x14ac:dyDescent="0.2">
      <c r="A30" s="6"/>
      <c r="B30" s="6"/>
      <c r="C30" s="6"/>
      <c r="D30" s="6"/>
      <c r="E30" s="6"/>
      <c r="F30" s="6"/>
      <c r="G30" s="6"/>
    </row>
  </sheetData>
  <mergeCells count="1">
    <mergeCell ref="A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5CADB-A84D-4307-98A5-16DF35D8D094}">
  <dimension ref="A1:G14"/>
  <sheetViews>
    <sheetView workbookViewId="0">
      <selection activeCell="C1" sqref="C1"/>
    </sheetView>
  </sheetViews>
  <sheetFormatPr defaultRowHeight="12" x14ac:dyDescent="0.2"/>
  <cols>
    <col min="1" max="1" width="21" style="7" customWidth="1"/>
    <col min="2" max="7" width="14.85546875" style="7" bestFit="1" customWidth="1"/>
    <col min="8" max="8" width="17" style="7" customWidth="1"/>
    <col min="9" max="9" width="18" style="7" customWidth="1"/>
    <col min="10" max="10" width="17.5703125" style="7" customWidth="1"/>
    <col min="11" max="11" width="19.7109375" style="7" customWidth="1"/>
    <col min="12" max="16384" width="9.140625" style="7"/>
  </cols>
  <sheetData>
    <row r="1" spans="1:7" x14ac:dyDescent="0.2">
      <c r="A1" s="7" t="s">
        <v>54</v>
      </c>
    </row>
    <row r="2" spans="1:7" x14ac:dyDescent="0.2">
      <c r="A2" s="7" t="s">
        <v>53</v>
      </c>
    </row>
    <row r="3" spans="1:7" x14ac:dyDescent="0.2">
      <c r="A3" s="7" t="str">
        <f>'Apresentados - Por Função'!A3</f>
        <v>Dados SIOP extraídos em 03/06/2025</v>
      </c>
    </row>
    <row r="5" spans="1:7" ht="12.75" thickBot="1" x14ac:dyDescent="0.25">
      <c r="A5" s="41" t="s">
        <v>60</v>
      </c>
      <c r="B5" s="41"/>
      <c r="C5" s="41"/>
      <c r="D5" s="41"/>
      <c r="E5" s="41"/>
      <c r="F5" s="41"/>
      <c r="G5" s="41"/>
    </row>
    <row r="6" spans="1:7" x14ac:dyDescent="0.2">
      <c r="A6" s="10" t="s">
        <v>6</v>
      </c>
      <c r="B6" s="11" t="s">
        <v>7</v>
      </c>
      <c r="C6" s="11" t="s">
        <v>8</v>
      </c>
      <c r="D6" s="11" t="s">
        <v>9</v>
      </c>
      <c r="E6" s="11" t="s">
        <v>10</v>
      </c>
      <c r="F6" s="11" t="s">
        <v>11</v>
      </c>
      <c r="G6" s="12" t="s">
        <v>12</v>
      </c>
    </row>
    <row r="7" spans="1:7" x14ac:dyDescent="0.2">
      <c r="A7" s="13" t="s">
        <v>19</v>
      </c>
      <c r="B7" s="9">
        <f>+SUMIFS(Document_CH78!H:H,Document_CH78!G:G,'Apresentados - Por Fonte'!A7)</f>
        <v>748174582</v>
      </c>
      <c r="C7" s="9">
        <f>+SUMIFS(Document_CH78!I:I,Document_CH78!G:G,'Apresentados - Por Fonte'!A7)</f>
        <v>745671134</v>
      </c>
      <c r="D7" s="9">
        <f>+SUMIFS(Document_CH78!J:J,Document_CH78!G:G,'Apresentados - Por Fonte'!A7)</f>
        <v>770337324</v>
      </c>
      <c r="E7" s="9">
        <f>+SUMIFS(Document_CH78!K:K,Document_CH78!G:G,'Apresentados - Por Fonte'!A7)</f>
        <v>758112479.0200001</v>
      </c>
      <c r="F7" s="9">
        <f>+SUMIFS(Document_CH78!L:L,Document_CH78!G:G,'Apresentados - Por Fonte'!A7)</f>
        <v>748829256.73000014</v>
      </c>
      <c r="G7" s="14">
        <f>+SUMIFS(Document_CH78!M:M,Document_CH78!G:G,'Apresentados - Por Fonte'!A7)</f>
        <v>683793021.6500001</v>
      </c>
    </row>
    <row r="8" spans="1:7" x14ac:dyDescent="0.2">
      <c r="A8" s="13" t="s">
        <v>20</v>
      </c>
      <c r="B8" s="9">
        <f>+SUMIFS(Document_CH78!H:H,Document_CH78!G:G,'Apresentados - Por Fonte'!A8)</f>
        <v>0</v>
      </c>
      <c r="C8" s="9">
        <f>+SUMIFS(Document_CH78!I:I,Document_CH78!G:G,'Apresentados - Por Fonte'!A8)</f>
        <v>0</v>
      </c>
      <c r="D8" s="9">
        <f>+SUMIFS(Document_CH78!J:J,Document_CH78!G:G,'Apresentados - Por Fonte'!A8)</f>
        <v>920685</v>
      </c>
      <c r="E8" s="9">
        <f>+SUMIFS(Document_CH78!K:K,Document_CH78!G:G,'Apresentados - Por Fonte'!A8)</f>
        <v>710652</v>
      </c>
      <c r="F8" s="9">
        <f>+SUMIFS(Document_CH78!L:L,Document_CH78!G:G,'Apresentados - Por Fonte'!A8)</f>
        <v>710652</v>
      </c>
      <c r="G8" s="14">
        <f>+SUMIFS(Document_CH78!M:M,Document_CH78!G:G,'Apresentados - Por Fonte'!A8)</f>
        <v>0</v>
      </c>
    </row>
    <row r="9" spans="1:7" x14ac:dyDescent="0.2">
      <c r="A9" s="13" t="s">
        <v>21</v>
      </c>
      <c r="B9" s="9">
        <f>+SUMIFS(Document_CH78!H:H,Document_CH78!G:G,'Apresentados - Por Fonte'!A9)</f>
        <v>263912038</v>
      </c>
      <c r="C9" s="9">
        <f>+SUMIFS(Document_CH78!I:I,Document_CH78!G:G,'Apresentados - Por Fonte'!A9)</f>
        <v>263912038</v>
      </c>
      <c r="D9" s="9">
        <f>+SUMIFS(Document_CH78!J:J,Document_CH78!G:G,'Apresentados - Por Fonte'!A9)</f>
        <v>267837684</v>
      </c>
      <c r="E9" s="9">
        <f>+SUMIFS(Document_CH78!K:K,Document_CH78!G:G,'Apresentados - Por Fonte'!A9)</f>
        <v>266148767.31999999</v>
      </c>
      <c r="F9" s="9">
        <f>+SUMIFS(Document_CH78!L:L,Document_CH78!G:G,'Apresentados - Por Fonte'!A9)</f>
        <v>266148767.31999999</v>
      </c>
      <c r="G9" s="14">
        <f>+SUMIFS(Document_CH78!M:M,Document_CH78!G:G,'Apresentados - Por Fonte'!A9)</f>
        <v>247157095.91</v>
      </c>
    </row>
    <row r="10" spans="1:7" x14ac:dyDescent="0.2">
      <c r="A10" s="13" t="s">
        <v>29</v>
      </c>
      <c r="B10" s="9">
        <f>+SUMIFS(Document_CH78!H:H,Document_CH78!G:G,'Apresentados - Por Fonte'!A10)</f>
        <v>0</v>
      </c>
      <c r="C10" s="9">
        <f>+SUMIFS(Document_CH78!I:I,Document_CH78!G:G,'Apresentados - Por Fonte'!A10)</f>
        <v>0</v>
      </c>
      <c r="D10" s="9">
        <f>+SUMIFS(Document_CH78!J:J,Document_CH78!G:G,'Apresentados - Por Fonte'!A10)</f>
        <v>3822704</v>
      </c>
      <c r="E10" s="9">
        <f>+SUMIFS(Document_CH78!K:K,Document_CH78!G:G,'Apresentados - Por Fonte'!A10)</f>
        <v>3822704</v>
      </c>
      <c r="F10" s="9">
        <f>+SUMIFS(Document_CH78!L:L,Document_CH78!G:G,'Apresentados - Por Fonte'!A10)</f>
        <v>2870103.3899999997</v>
      </c>
      <c r="G10" s="14">
        <f>+SUMIFS(Document_CH78!M:M,Document_CH78!G:G,'Apresentados - Por Fonte'!A10)</f>
        <v>2841721.03</v>
      </c>
    </row>
    <row r="11" spans="1:7" x14ac:dyDescent="0.2">
      <c r="A11" s="13" t="s">
        <v>35</v>
      </c>
      <c r="B11" s="9">
        <f>+SUMIFS(Document_CH78!H:H,Document_CH78!G:G,'Apresentados - Por Fonte'!A11)</f>
        <v>146590587</v>
      </c>
      <c r="C11" s="9">
        <f>+SUMIFS(Document_CH78!I:I,Document_CH78!G:G,'Apresentados - Por Fonte'!A11)</f>
        <v>146590587</v>
      </c>
      <c r="D11" s="9">
        <f>+SUMIFS(Document_CH78!J:J,Document_CH78!G:G,'Apresentados - Por Fonte'!A11)</f>
        <v>175118824</v>
      </c>
      <c r="E11" s="9">
        <f>+SUMIFS(Document_CH78!K:K,Document_CH78!G:G,'Apresentados - Por Fonte'!A11)</f>
        <v>172771006.02999997</v>
      </c>
      <c r="F11" s="9">
        <f>+SUMIFS(Document_CH78!L:L,Document_CH78!G:G,'Apresentados - Por Fonte'!A11)</f>
        <v>85363727.160000026</v>
      </c>
      <c r="G11" s="14">
        <f>+SUMIFS(Document_CH78!M:M,Document_CH78!G:G,'Apresentados - Por Fonte'!A11)</f>
        <v>82270402.660000011</v>
      </c>
    </row>
    <row r="12" spans="1:7" x14ac:dyDescent="0.2">
      <c r="A12" s="13" t="s">
        <v>37</v>
      </c>
      <c r="B12" s="9">
        <f>+SUMIFS(Document_CH78!H:H,Document_CH78!G:G,'Apresentados - Por Fonte'!A12)</f>
        <v>0</v>
      </c>
      <c r="C12" s="9">
        <f>+SUMIFS(Document_CH78!I:I,Document_CH78!G:G,'Apresentados - Por Fonte'!A12)</f>
        <v>0</v>
      </c>
      <c r="D12" s="9">
        <f>+SUMIFS(Document_CH78!J:J,Document_CH78!G:G,'Apresentados - Por Fonte'!A12)</f>
        <v>46929723</v>
      </c>
      <c r="E12" s="9">
        <f>+SUMIFS(Document_CH78!K:K,Document_CH78!G:G,'Apresentados - Por Fonte'!A12)</f>
        <v>46929723</v>
      </c>
      <c r="F12" s="9">
        <f>+SUMIFS(Document_CH78!L:L,Document_CH78!G:G,'Apresentados - Por Fonte'!A12)</f>
        <v>43279952.280000001</v>
      </c>
      <c r="G12" s="14">
        <f>+SUMIFS(Document_CH78!M:M,Document_CH78!G:G,'Apresentados - Por Fonte'!A12)</f>
        <v>42753760.18</v>
      </c>
    </row>
    <row r="13" spans="1:7" x14ac:dyDescent="0.2">
      <c r="A13" s="13" t="s">
        <v>43</v>
      </c>
      <c r="B13" s="9">
        <f>+SUMIFS(Document_CH78!H:H,Document_CH78!G:G,'Apresentados - Por Fonte'!A13)</f>
        <v>0</v>
      </c>
      <c r="C13" s="9">
        <f>+SUMIFS(Document_CH78!I:I,Document_CH78!G:G,'Apresentados - Por Fonte'!A13)</f>
        <v>0</v>
      </c>
      <c r="D13" s="9">
        <f>+SUMIFS(Document_CH78!J:J,Document_CH78!G:G,'Apresentados - Por Fonte'!A13)</f>
        <v>612044</v>
      </c>
      <c r="E13" s="9">
        <f>+SUMIFS(Document_CH78!K:K,Document_CH78!G:G,'Apresentados - Por Fonte'!A13)</f>
        <v>612044</v>
      </c>
      <c r="F13" s="9">
        <f>+SUMIFS(Document_CH78!L:L,Document_CH78!G:G,'Apresentados - Por Fonte'!A13)</f>
        <v>612044</v>
      </c>
      <c r="G13" s="14">
        <f>+SUMIFS(Document_CH78!M:M,Document_CH78!G:G,'Apresentados - Por Fonte'!A13)</f>
        <v>612044</v>
      </c>
    </row>
    <row r="14" spans="1:7" ht="12.75" thickBot="1" x14ac:dyDescent="0.25">
      <c r="A14" s="19" t="s">
        <v>13</v>
      </c>
      <c r="B14" s="16">
        <f t="shared" ref="B14:G14" si="0">SUM(B7:B13)</f>
        <v>1158677207</v>
      </c>
      <c r="C14" s="16">
        <f t="shared" si="0"/>
        <v>1156173759</v>
      </c>
      <c r="D14" s="16">
        <f t="shared" si="0"/>
        <v>1265578988</v>
      </c>
      <c r="E14" s="16">
        <f t="shared" si="0"/>
        <v>1249107375.3700001</v>
      </c>
      <c r="F14" s="16">
        <f t="shared" si="0"/>
        <v>1147814502.8800001</v>
      </c>
      <c r="G14" s="17">
        <f t="shared" si="0"/>
        <v>1059428045.4299999</v>
      </c>
    </row>
  </sheetData>
  <mergeCells count="1"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Document_CH78</vt:lpstr>
      <vt:lpstr>Apresentados - Por Função</vt:lpstr>
      <vt:lpstr>Apresentados - Por Programa</vt:lpstr>
      <vt:lpstr>Apresentados - Por ação</vt:lpstr>
      <vt:lpstr>Apresentados - Por GrupoDespesa</vt:lpstr>
      <vt:lpstr>Apresentados - Por Fonte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Júlia</dc:creator>
  <cp:lastModifiedBy>UFJF</cp:lastModifiedBy>
  <dcterms:created xsi:type="dcterms:W3CDTF">2024-10-14T18:04:34Z</dcterms:created>
  <dcterms:modified xsi:type="dcterms:W3CDTF">2025-06-05T14:45:21Z</dcterms:modified>
</cp:coreProperties>
</file>