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44809E50-AE73-4B7E-9D58-2A9852FA35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calcPr calcId="191029"/>
</workbook>
</file>

<file path=xl/calcChain.xml><?xml version="1.0" encoding="utf-8"?>
<calcChain xmlns="http://schemas.openxmlformats.org/spreadsheetml/2006/main">
  <c r="A3" i="6" l="1"/>
  <c r="A3" i="5"/>
  <c r="A3" i="4"/>
  <c r="A3" i="3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G7" i="6"/>
  <c r="F7" i="6"/>
  <c r="E7" i="6"/>
  <c r="D7" i="6"/>
  <c r="C7" i="6"/>
  <c r="B7" i="6"/>
  <c r="B8" i="5"/>
  <c r="C8" i="5"/>
  <c r="D8" i="5"/>
  <c r="E8" i="5"/>
  <c r="F8" i="5"/>
  <c r="G8" i="5"/>
  <c r="B9" i="5"/>
  <c r="C9" i="5"/>
  <c r="D9" i="5"/>
  <c r="E9" i="5"/>
  <c r="F9" i="5"/>
  <c r="G9" i="5"/>
  <c r="G7" i="5"/>
  <c r="F7" i="5"/>
  <c r="E7" i="5"/>
  <c r="D7" i="5"/>
  <c r="C7" i="5"/>
  <c r="B7" i="5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G7" i="4"/>
  <c r="F7" i="4"/>
  <c r="E7" i="4"/>
  <c r="D7" i="4"/>
  <c r="C7" i="4"/>
  <c r="B7" i="4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8" i="2"/>
  <c r="C8" i="2"/>
  <c r="D8" i="2"/>
  <c r="E8" i="2"/>
  <c r="F8" i="2"/>
  <c r="G8" i="2"/>
  <c r="B9" i="2"/>
  <c r="C9" i="2"/>
  <c r="D9" i="2"/>
  <c r="E9" i="2"/>
  <c r="F9" i="2"/>
  <c r="G9" i="2"/>
  <c r="G7" i="2"/>
  <c r="F7" i="2"/>
  <c r="E7" i="2"/>
  <c r="D7" i="2"/>
  <c r="C7" i="2"/>
  <c r="B7" i="2"/>
  <c r="G24" i="4" l="1"/>
  <c r="C14" i="6"/>
  <c r="E14" i="6"/>
  <c r="G14" i="6"/>
  <c r="B14" i="6"/>
  <c r="F14" i="6"/>
  <c r="D14" i="6"/>
  <c r="E10" i="5"/>
  <c r="D10" i="5"/>
  <c r="B10" i="5"/>
  <c r="F10" i="5"/>
  <c r="C10" i="5"/>
  <c r="G10" i="5"/>
  <c r="C24" i="4"/>
  <c r="D24" i="4"/>
  <c r="B24" i="4"/>
  <c r="F24" i="4"/>
  <c r="E24" i="4"/>
  <c r="E12" i="3"/>
  <c r="D12" i="3"/>
  <c r="F12" i="3"/>
  <c r="B12" i="3"/>
  <c r="C12" i="3"/>
  <c r="G12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<sst xmlns="http://schemas.openxmlformats.org/spreadsheetml/2006/main" count="277" uniqueCount="62">
  <si>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</si>
  <si>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</si>
  <si>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</si>
  <si>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</si>
  <si>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</si>
  <si>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</si>
  <si>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</si>
  <si>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</si>
  <si>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</si>
  <si>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</si>
  <si>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</si>
  <si>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</si>
  <si>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</si>
  <si>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</si>
  <si>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</si>
  <si>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</si>
  <si>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</si>
  <si>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</si>
  <si>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</si>
  <si>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1000 - Recursos Livres da União</t>
  </si>
  <si>
    <t>1056 - Benefícios do Regime Próprio de Previdência Social da União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</si>
  <si>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</si>
  <si>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</si>
  <si>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</si>
  <si>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</si>
  <si>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</si>
  <si>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</si>
  <si>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</si>
  <si>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3008 - Educação Pública, com Prioridade para a Educação Básica</t>
  </si>
  <si>
    <t>20RI - Funcionamento das Instituições Federais de Educação Básica</t>
  </si>
  <si>
    <t>15R3 - Apoio à Consolidação, Reestruturação e Modernização das Instituições Federais de Ensino Superior</t>
  </si>
  <si>
    <t>4 - Investimentos</t>
  </si>
  <si>
    <t>1050 - Recursos Próprios Livres da UO</t>
  </si>
  <si>
    <t>20GK - Fomento às Ações de Graduação, Pós-Graduação, Ensino, Pesquisa e Extensão</t>
  </si>
  <si>
    <t>3050 - Recursos Próprios Livres da UO</t>
  </si>
  <si>
    <t>20RK - Funcionamento de Instituições Federais de Ensino Superior</t>
  </si>
  <si>
    <t>21D7 - Apoio à Educação a Distância</t>
  </si>
  <si>
    <t>21GS - Internacionalização da Educação Superior</t>
  </si>
  <si>
    <t>4002 - Assistência ao Estudante de Ensino Superior</t>
  </si>
  <si>
    <t>8282 - Reestruturação e Modernização das Instituições Federais de Ensino Superior</t>
  </si>
  <si>
    <t>3051 - Recursos Próprios da UO para Aplicação Exclusiva em Despesas de Capital</t>
  </si>
  <si>
    <t>28 - Encargos Especiais</t>
  </si>
  <si>
    <t>0909 - Operações Especiais: Outros Encargos Especiais</t>
  </si>
  <si>
    <t>0910 - Operações Especiais: Gestão da Participação em Organismos e Entidades Nacionais e Internacionais</t>
  </si>
  <si>
    <t>Status da Seleção:</t>
  </si>
  <si>
    <t>Unidade Orçamentária: 26237 - Universidade Federal de Juiz de Fora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</si>
  <si>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</si>
  <si>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</si>
  <si>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</si>
  <si>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</si>
  <si>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</si>
  <si>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</si>
  <si>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</si>
  <si>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</si>
  <si>
    <t>1444 - Demais Aplicações Autorizadas para Recursos Oriundos de Títulos do Tesouro Nacional, Excetuado o Refinanciamento da Dívida Pública</t>
  </si>
  <si>
    <t>5011 - Educação Básica de Qualidade</t>
  </si>
  <si>
    <t>5013 - Educação Superior - Graduação, Pós-Graduação, Ensino, Pesquisa e Extensão</t>
  </si>
  <si>
    <t>00S6 - Benefício Especial e Demais Complementações de Aposentadorias</t>
  </si>
  <si>
    <t>00OQ - Contribuições a Organismos Internacionais sem Exigência de Programação Específica</t>
  </si>
  <si>
    <t>00PW - Contribuições a Entidades Nacionais sem Exigência de Programação Específica</t>
  </si>
  <si>
    <t>Ano: 2023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</si>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</sst>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Normal="100" workbookViewId="0"/>
  </sheetViews>
  <sheetFormatPr defaultRowHeight="15" x14ac:dyDescent="0.25"/>
  <cols>
    <col min="1" max="1" width="8.5703125" style="31" customWidth="1"/>
    <col min="2" max="2" width="17.28515625" bestFit="1" customWidth="1"/>
    <col min="3" max="3" width="32.7109375" bestFit="1" customWidth="1"/>
    <col min="4" max="4" width="59" style="33" customWidth="1"/>
    <col min="5" max="5" width="62" style="33" customWidth="1"/>
    <col min="6" max="6" width="22.7109375" bestFit="1" customWidth="1"/>
    <col min="7" max="7" width="66.140625" style="33" customWidth="1"/>
    <col min="8" max="8" width="18.140625" customWidth="1"/>
    <col min="9" max="9" width="19" customWidth="1"/>
    <col min="10" max="10" width="17" customWidth="1"/>
    <col min="11" max="11" width="18" customWidth="1"/>
    <col min="12" max="12" width="17.5703125" customWidth="1"/>
    <col min="13" max="13" width="19.7109375" customWidth="1"/>
  </cols>
  <sheetData>
    <row r="1" spans="1:13" ht="15.75" thickBot="1" x14ac:dyDescent="0.3">
      <c r="A1" s="24" t="s">
        <v>47</v>
      </c>
    </row>
    <row r="2" spans="1:13" s="31" customFormat="1" ht="42" customHeight="1" thickBot="1" x14ac:dyDescent="0.3">
      <c r="A2" s="29" t="s">
        <v>0</v>
      </c>
      <c r="B2" s="29" t="s">
        <v>1</v>
      </c>
      <c r="C2" s="29" t="s">
        <v>2</v>
      </c>
      <c r="D2" s="34" t="s">
        <v>3</v>
      </c>
      <c r="E2" s="34" t="s">
        <v>4</v>
      </c>
      <c r="F2" s="29" t="s">
        <v>5</v>
      </c>
      <c r="G2" s="38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0" t="s">
        <v>11</v>
      </c>
      <c r="M2" s="30" t="s">
        <v>12</v>
      </c>
    </row>
    <row r="3" spans="1:13" ht="42" customHeight="1" thickBot="1" x14ac:dyDescent="0.3">
      <c r="A3" s="32" t="s">
        <v>13</v>
      </c>
      <c r="B3" s="1"/>
      <c r="C3" s="1"/>
      <c r="D3" s="35"/>
      <c r="E3" s="35"/>
      <c r="F3" s="1"/>
      <c r="G3" s="39"/>
      <c r="H3" s="2">
        <v>1046127731</v>
      </c>
      <c r="I3" s="2">
        <v>1045523173</v>
      </c>
      <c r="J3" s="2">
        <v>1163448561</v>
      </c>
      <c r="K3" s="2">
        <v>1159088626.680001</v>
      </c>
      <c r="L3" s="2">
        <v>1101529176.96</v>
      </c>
      <c r="M3" s="2">
        <v>1012721962.7399991</v>
      </c>
    </row>
    <row r="4" spans="1:13" ht="42" customHeight="1" x14ac:dyDescent="0.25">
      <c r="A4" s="30">
        <v>2023</v>
      </c>
      <c r="B4" s="3" t="s">
        <v>14</v>
      </c>
      <c r="C4" s="3" t="s">
        <v>15</v>
      </c>
      <c r="D4" s="36" t="s">
        <v>16</v>
      </c>
      <c r="E4" s="36" t="s">
        <v>17</v>
      </c>
      <c r="F4" s="3" t="s">
        <v>18</v>
      </c>
      <c r="G4" s="36" t="s">
        <v>19</v>
      </c>
      <c r="H4" s="4">
        <v>0</v>
      </c>
      <c r="I4" s="4">
        <v>0</v>
      </c>
      <c r="J4" s="4">
        <v>26378139</v>
      </c>
      <c r="K4" s="4">
        <v>25015295.23</v>
      </c>
      <c r="L4" s="4">
        <v>25015295.23</v>
      </c>
      <c r="M4" s="4">
        <v>7268324.8900000006</v>
      </c>
    </row>
    <row r="5" spans="1:13" ht="42" customHeight="1" x14ac:dyDescent="0.25">
      <c r="A5" s="30">
        <v>2023</v>
      </c>
      <c r="B5" s="3" t="s">
        <v>14</v>
      </c>
      <c r="C5" s="3" t="s">
        <v>15</v>
      </c>
      <c r="D5" s="36" t="s">
        <v>16</v>
      </c>
      <c r="E5" s="36" t="s">
        <v>17</v>
      </c>
      <c r="F5" s="3" t="s">
        <v>18</v>
      </c>
      <c r="G5" s="36" t="s">
        <v>20</v>
      </c>
      <c r="H5" s="4">
        <v>237698045</v>
      </c>
      <c r="I5" s="4">
        <v>237698045</v>
      </c>
      <c r="J5" s="4">
        <v>237698045</v>
      </c>
      <c r="K5" s="4">
        <v>236983648.90000001</v>
      </c>
      <c r="L5" s="4">
        <v>236983648.90000001</v>
      </c>
      <c r="M5" s="4">
        <v>230538862.81</v>
      </c>
    </row>
    <row r="6" spans="1:13" ht="42" customHeight="1" x14ac:dyDescent="0.25">
      <c r="A6" s="30">
        <v>2023</v>
      </c>
      <c r="B6" s="3" t="s">
        <v>21</v>
      </c>
      <c r="C6" s="3" t="s">
        <v>15</v>
      </c>
      <c r="D6" s="36" t="s">
        <v>16</v>
      </c>
      <c r="E6" s="36" t="s">
        <v>22</v>
      </c>
      <c r="F6" s="3" t="s">
        <v>18</v>
      </c>
      <c r="G6" s="36" t="s">
        <v>19</v>
      </c>
      <c r="H6" s="4">
        <v>96711160</v>
      </c>
      <c r="I6" s="4">
        <v>96711160</v>
      </c>
      <c r="J6" s="4">
        <v>97263943</v>
      </c>
      <c r="K6" s="4">
        <v>97135945.760000005</v>
      </c>
      <c r="L6" s="4">
        <v>97135945.760000005</v>
      </c>
      <c r="M6" s="4">
        <v>97135945.760000005</v>
      </c>
    </row>
    <row r="7" spans="1:13" ht="42" customHeight="1" x14ac:dyDescent="0.25">
      <c r="A7" s="30">
        <v>2023</v>
      </c>
      <c r="B7" s="3" t="s">
        <v>21</v>
      </c>
      <c r="C7" s="3" t="s">
        <v>15</v>
      </c>
      <c r="D7" s="36" t="s">
        <v>16</v>
      </c>
      <c r="E7" s="36" t="s">
        <v>23</v>
      </c>
      <c r="F7" s="3" t="s">
        <v>18</v>
      </c>
      <c r="G7" s="36" t="s">
        <v>19</v>
      </c>
      <c r="H7" s="4">
        <v>456415344</v>
      </c>
      <c r="I7" s="4">
        <v>456415344</v>
      </c>
      <c r="J7" s="4">
        <v>482564164</v>
      </c>
      <c r="K7" s="4">
        <v>481057378.77999997</v>
      </c>
      <c r="L7" s="4">
        <v>481057378.77999997</v>
      </c>
      <c r="M7" s="4">
        <v>422660780.08999997</v>
      </c>
    </row>
    <row r="8" spans="1:13" ht="42" customHeight="1" x14ac:dyDescent="0.25">
      <c r="A8" s="30">
        <v>2023</v>
      </c>
      <c r="B8" s="3" t="s">
        <v>21</v>
      </c>
      <c r="C8" s="3" t="s">
        <v>15</v>
      </c>
      <c r="D8" s="36" t="s">
        <v>16</v>
      </c>
      <c r="E8" s="36" t="s">
        <v>24</v>
      </c>
      <c r="F8" s="3" t="s">
        <v>25</v>
      </c>
      <c r="G8" s="36" t="s">
        <v>19</v>
      </c>
      <c r="H8" s="4">
        <v>20015994</v>
      </c>
      <c r="I8" s="4">
        <v>20015994</v>
      </c>
      <c r="J8" s="4">
        <v>25009962</v>
      </c>
      <c r="K8" s="4">
        <v>24966611.73</v>
      </c>
      <c r="L8" s="4">
        <v>24966611.73</v>
      </c>
      <c r="M8" s="4">
        <v>22778956.16</v>
      </c>
    </row>
    <row r="9" spans="1:13" ht="42" customHeight="1" x14ac:dyDescent="0.25">
      <c r="A9" s="30">
        <v>2023</v>
      </c>
      <c r="B9" s="3" t="s">
        <v>21</v>
      </c>
      <c r="C9" s="3" t="s">
        <v>15</v>
      </c>
      <c r="D9" s="36" t="s">
        <v>16</v>
      </c>
      <c r="E9" s="36" t="s">
        <v>26</v>
      </c>
      <c r="F9" s="3" t="s">
        <v>25</v>
      </c>
      <c r="G9" s="36" t="s">
        <v>19</v>
      </c>
      <c r="H9" s="4">
        <v>10633665</v>
      </c>
      <c r="I9" s="4">
        <v>10633665</v>
      </c>
      <c r="J9" s="4">
        <v>10633665</v>
      </c>
      <c r="K9" s="4">
        <v>10057542.720000001</v>
      </c>
      <c r="L9" s="4">
        <v>10057542.720000001</v>
      </c>
      <c r="M9" s="4">
        <v>9217576.4399999995</v>
      </c>
    </row>
    <row r="10" spans="1:13" ht="42" customHeight="1" x14ac:dyDescent="0.25">
      <c r="A10" s="30">
        <v>2023</v>
      </c>
      <c r="B10" s="3" t="s">
        <v>21</v>
      </c>
      <c r="C10" s="3" t="s">
        <v>15</v>
      </c>
      <c r="D10" s="36" t="s">
        <v>16</v>
      </c>
      <c r="E10" s="36" t="s">
        <v>27</v>
      </c>
      <c r="F10" s="3" t="s">
        <v>25</v>
      </c>
      <c r="G10" s="36" t="s">
        <v>19</v>
      </c>
      <c r="H10" s="4">
        <v>1050000</v>
      </c>
      <c r="I10" s="4">
        <v>1015041</v>
      </c>
      <c r="J10" s="4">
        <v>1015041</v>
      </c>
      <c r="K10" s="4">
        <v>1015041</v>
      </c>
      <c r="L10" s="4">
        <v>1015040.83</v>
      </c>
      <c r="M10" s="4">
        <v>1015040.83</v>
      </c>
    </row>
    <row r="11" spans="1:13" ht="42" customHeight="1" x14ac:dyDescent="0.25">
      <c r="A11" s="30">
        <v>2023</v>
      </c>
      <c r="B11" s="3" t="s">
        <v>21</v>
      </c>
      <c r="C11" s="3" t="s">
        <v>15</v>
      </c>
      <c r="D11" s="36" t="s">
        <v>16</v>
      </c>
      <c r="E11" s="36" t="s">
        <v>27</v>
      </c>
      <c r="F11" s="3" t="s">
        <v>25</v>
      </c>
      <c r="G11" s="36" t="s">
        <v>54</v>
      </c>
      <c r="H11" s="4">
        <v>0</v>
      </c>
      <c r="I11" s="4">
        <v>0</v>
      </c>
      <c r="J11" s="4">
        <v>481000</v>
      </c>
      <c r="K11" s="4">
        <v>481000</v>
      </c>
      <c r="L11" s="4">
        <v>35207.83</v>
      </c>
      <c r="M11" s="4">
        <v>33901.99</v>
      </c>
    </row>
    <row r="12" spans="1:13" ht="42" customHeight="1" x14ac:dyDescent="0.25">
      <c r="A12" s="30">
        <v>2023</v>
      </c>
      <c r="B12" s="3" t="s">
        <v>21</v>
      </c>
      <c r="C12" s="3" t="s">
        <v>15</v>
      </c>
      <c r="D12" s="36" t="s">
        <v>55</v>
      </c>
      <c r="E12" s="36" t="s">
        <v>29</v>
      </c>
      <c r="F12" s="3" t="s">
        <v>25</v>
      </c>
      <c r="G12" s="36" t="s">
        <v>19</v>
      </c>
      <c r="H12" s="4">
        <v>1049796</v>
      </c>
      <c r="I12" s="4">
        <v>1014844</v>
      </c>
      <c r="J12" s="4">
        <v>1499339</v>
      </c>
      <c r="K12" s="4">
        <v>1499339</v>
      </c>
      <c r="L12" s="4">
        <v>1001484.51</v>
      </c>
      <c r="M12" s="4">
        <v>1001484.51</v>
      </c>
    </row>
    <row r="13" spans="1:13" ht="42" customHeight="1" x14ac:dyDescent="0.25">
      <c r="A13" s="30">
        <v>2023</v>
      </c>
      <c r="B13" s="3" t="s">
        <v>21</v>
      </c>
      <c r="C13" s="3" t="s">
        <v>15</v>
      </c>
      <c r="D13" s="36" t="s">
        <v>56</v>
      </c>
      <c r="E13" s="36" t="s">
        <v>33</v>
      </c>
      <c r="F13" s="3" t="s">
        <v>25</v>
      </c>
      <c r="G13" s="36" t="s">
        <v>19</v>
      </c>
      <c r="H13" s="4">
        <v>13084882</v>
      </c>
      <c r="I13" s="4">
        <v>14164394</v>
      </c>
      <c r="J13" s="4">
        <v>13242193</v>
      </c>
      <c r="K13" s="4">
        <v>13242193</v>
      </c>
      <c r="L13" s="4">
        <v>12604207.890000001</v>
      </c>
      <c r="M13" s="4">
        <v>12593266.6</v>
      </c>
    </row>
    <row r="14" spans="1:13" ht="42" customHeight="1" x14ac:dyDescent="0.25">
      <c r="A14" s="30">
        <v>2023</v>
      </c>
      <c r="B14" s="3" t="s">
        <v>21</v>
      </c>
      <c r="C14" s="3" t="s">
        <v>15</v>
      </c>
      <c r="D14" s="36" t="s">
        <v>56</v>
      </c>
      <c r="E14" s="36" t="s">
        <v>33</v>
      </c>
      <c r="F14" s="3" t="s">
        <v>25</v>
      </c>
      <c r="G14" s="36" t="s">
        <v>32</v>
      </c>
      <c r="H14" s="4">
        <v>88051677</v>
      </c>
      <c r="I14" s="4">
        <v>88051677</v>
      </c>
      <c r="J14" s="4">
        <v>88051677</v>
      </c>
      <c r="K14" s="4">
        <v>88051676.99999997</v>
      </c>
      <c r="L14" s="4">
        <v>73129115.719999984</v>
      </c>
      <c r="M14" s="4">
        <v>72994516.49999997</v>
      </c>
    </row>
    <row r="15" spans="1:13" ht="42" customHeight="1" x14ac:dyDescent="0.25">
      <c r="A15" s="30">
        <v>2023</v>
      </c>
      <c r="B15" s="3" t="s">
        <v>21</v>
      </c>
      <c r="C15" s="3" t="s">
        <v>15</v>
      </c>
      <c r="D15" s="36" t="s">
        <v>56</v>
      </c>
      <c r="E15" s="36" t="s">
        <v>33</v>
      </c>
      <c r="F15" s="3" t="s">
        <v>25</v>
      </c>
      <c r="G15" s="36" t="s">
        <v>34</v>
      </c>
      <c r="H15" s="4">
        <v>0</v>
      </c>
      <c r="I15" s="4">
        <v>0</v>
      </c>
      <c r="J15" s="4">
        <v>19312117</v>
      </c>
      <c r="K15" s="4">
        <v>19312117</v>
      </c>
      <c r="L15" s="4">
        <v>0</v>
      </c>
      <c r="M15" s="4">
        <v>0</v>
      </c>
    </row>
    <row r="16" spans="1:13" ht="42" customHeight="1" x14ac:dyDescent="0.25">
      <c r="A16" s="30">
        <v>2023</v>
      </c>
      <c r="B16" s="3" t="s">
        <v>21</v>
      </c>
      <c r="C16" s="3" t="s">
        <v>15</v>
      </c>
      <c r="D16" s="36" t="s">
        <v>56</v>
      </c>
      <c r="E16" s="36" t="s">
        <v>33</v>
      </c>
      <c r="F16" s="3" t="s">
        <v>31</v>
      </c>
      <c r="G16" s="36" t="s">
        <v>19</v>
      </c>
      <c r="H16" s="4">
        <v>0</v>
      </c>
      <c r="I16" s="4">
        <v>32584</v>
      </c>
      <c r="J16" s="4">
        <v>395800</v>
      </c>
      <c r="K16" s="4">
        <v>395559.08</v>
      </c>
      <c r="L16" s="4">
        <v>40900</v>
      </c>
      <c r="M16" s="4">
        <v>40900</v>
      </c>
    </row>
    <row r="17" spans="1:13" ht="42" customHeight="1" x14ac:dyDescent="0.25">
      <c r="A17" s="30">
        <v>2023</v>
      </c>
      <c r="B17" s="3" t="s">
        <v>21</v>
      </c>
      <c r="C17" s="3" t="s">
        <v>15</v>
      </c>
      <c r="D17" s="36" t="s">
        <v>56</v>
      </c>
      <c r="E17" s="36" t="s">
        <v>35</v>
      </c>
      <c r="F17" s="3" t="s">
        <v>25</v>
      </c>
      <c r="G17" s="36" t="s">
        <v>19</v>
      </c>
      <c r="H17" s="4">
        <v>41746848</v>
      </c>
      <c r="I17" s="4">
        <v>40370238</v>
      </c>
      <c r="J17" s="4">
        <v>40370238</v>
      </c>
      <c r="K17" s="4">
        <v>40363988.399999991</v>
      </c>
      <c r="L17" s="4">
        <v>39825279.739999987</v>
      </c>
      <c r="M17" s="4">
        <v>39811272.220000014</v>
      </c>
    </row>
    <row r="18" spans="1:13" ht="42" customHeight="1" x14ac:dyDescent="0.25">
      <c r="A18" s="30">
        <v>2023</v>
      </c>
      <c r="B18" s="3" t="s">
        <v>21</v>
      </c>
      <c r="C18" s="3" t="s">
        <v>15</v>
      </c>
      <c r="D18" s="36" t="s">
        <v>56</v>
      </c>
      <c r="E18" s="36" t="s">
        <v>35</v>
      </c>
      <c r="F18" s="3" t="s">
        <v>25</v>
      </c>
      <c r="G18" s="36" t="s">
        <v>32</v>
      </c>
      <c r="H18" s="4">
        <v>47336053</v>
      </c>
      <c r="I18" s="4">
        <v>47336053</v>
      </c>
      <c r="J18" s="4">
        <v>47336053</v>
      </c>
      <c r="K18" s="4">
        <v>47333653</v>
      </c>
      <c r="L18" s="4">
        <v>46949555.789999992</v>
      </c>
      <c r="M18" s="4">
        <v>45604357.529999986</v>
      </c>
    </row>
    <row r="19" spans="1:13" ht="42" customHeight="1" x14ac:dyDescent="0.25">
      <c r="A19" s="30">
        <v>2023</v>
      </c>
      <c r="B19" s="3" t="s">
        <v>21</v>
      </c>
      <c r="C19" s="3" t="s">
        <v>15</v>
      </c>
      <c r="D19" s="36" t="s">
        <v>56</v>
      </c>
      <c r="E19" s="36" t="s">
        <v>35</v>
      </c>
      <c r="F19" s="3" t="s">
        <v>25</v>
      </c>
      <c r="G19" s="36" t="s">
        <v>54</v>
      </c>
      <c r="H19" s="4">
        <v>0</v>
      </c>
      <c r="I19" s="4">
        <v>0</v>
      </c>
      <c r="J19" s="4">
        <v>21834887</v>
      </c>
      <c r="K19" s="4">
        <v>21834887</v>
      </c>
      <c r="L19" s="4">
        <v>18837069.370000001</v>
      </c>
      <c r="M19" s="4">
        <v>18658992.949999999</v>
      </c>
    </row>
    <row r="20" spans="1:13" ht="42" customHeight="1" x14ac:dyDescent="0.25">
      <c r="A20" s="30">
        <v>2023</v>
      </c>
      <c r="B20" s="3" t="s">
        <v>21</v>
      </c>
      <c r="C20" s="3" t="s">
        <v>15</v>
      </c>
      <c r="D20" s="36" t="s">
        <v>56</v>
      </c>
      <c r="E20" s="36" t="s">
        <v>35</v>
      </c>
      <c r="F20" s="3" t="s">
        <v>25</v>
      </c>
      <c r="G20" s="36" t="s">
        <v>34</v>
      </c>
      <c r="H20" s="4">
        <v>0</v>
      </c>
      <c r="I20" s="4">
        <v>0</v>
      </c>
      <c r="J20" s="4">
        <v>13793755</v>
      </c>
      <c r="K20" s="4">
        <v>13793755</v>
      </c>
      <c r="L20" s="4">
        <v>5582118.9299999978</v>
      </c>
      <c r="M20" s="4">
        <v>4603076.6399999978</v>
      </c>
    </row>
    <row r="21" spans="1:13" ht="42" customHeight="1" x14ac:dyDescent="0.25">
      <c r="A21" s="30">
        <v>2023</v>
      </c>
      <c r="B21" s="3" t="s">
        <v>21</v>
      </c>
      <c r="C21" s="3" t="s">
        <v>15</v>
      </c>
      <c r="D21" s="36" t="s">
        <v>56</v>
      </c>
      <c r="E21" s="36" t="s">
        <v>38</v>
      </c>
      <c r="F21" s="3" t="s">
        <v>25</v>
      </c>
      <c r="G21" s="36" t="s">
        <v>19</v>
      </c>
      <c r="H21" s="4">
        <v>16432114</v>
      </c>
      <c r="I21" s="4">
        <v>15885020</v>
      </c>
      <c r="J21" s="4">
        <v>15885020</v>
      </c>
      <c r="K21" s="4">
        <v>15885020</v>
      </c>
      <c r="L21" s="4">
        <v>13579383.029999999</v>
      </c>
      <c r="M21" s="4">
        <v>13579383.029999999</v>
      </c>
    </row>
    <row r="22" spans="1:13" ht="42" customHeight="1" x14ac:dyDescent="0.25">
      <c r="A22" s="30">
        <v>2023</v>
      </c>
      <c r="B22" s="3" t="s">
        <v>21</v>
      </c>
      <c r="C22" s="3" t="s">
        <v>15</v>
      </c>
      <c r="D22" s="36" t="s">
        <v>56</v>
      </c>
      <c r="E22" s="36" t="s">
        <v>38</v>
      </c>
      <c r="F22" s="3" t="s">
        <v>25</v>
      </c>
      <c r="G22" s="36" t="s">
        <v>54</v>
      </c>
      <c r="H22" s="4">
        <v>0</v>
      </c>
      <c r="I22" s="4">
        <v>0</v>
      </c>
      <c r="J22" s="4">
        <v>206963</v>
      </c>
      <c r="K22" s="4">
        <v>206963</v>
      </c>
      <c r="L22" s="4">
        <v>0</v>
      </c>
      <c r="M22" s="4">
        <v>0</v>
      </c>
    </row>
    <row r="23" spans="1:13" ht="42" customHeight="1" x14ac:dyDescent="0.25">
      <c r="A23" s="30">
        <v>2023</v>
      </c>
      <c r="B23" s="3" t="s">
        <v>21</v>
      </c>
      <c r="C23" s="3" t="s">
        <v>15</v>
      </c>
      <c r="D23" s="36" t="s">
        <v>56</v>
      </c>
      <c r="E23" s="36" t="s">
        <v>39</v>
      </c>
      <c r="F23" s="3" t="s">
        <v>25</v>
      </c>
      <c r="G23" s="36" t="s">
        <v>19</v>
      </c>
      <c r="H23" s="4">
        <v>7751299</v>
      </c>
      <c r="I23" s="4">
        <v>7493226</v>
      </c>
      <c r="J23" s="4">
        <v>7493226</v>
      </c>
      <c r="K23" s="4">
        <v>7493226.0000000009</v>
      </c>
      <c r="L23" s="4">
        <v>7438301.0100000007</v>
      </c>
      <c r="M23" s="4">
        <v>7437930.4300000006</v>
      </c>
    </row>
    <row r="24" spans="1:13" ht="42" customHeight="1" x14ac:dyDescent="0.25">
      <c r="A24" s="30">
        <v>2023</v>
      </c>
      <c r="B24" s="3" t="s">
        <v>21</v>
      </c>
      <c r="C24" s="3" t="s">
        <v>15</v>
      </c>
      <c r="D24" s="36" t="s">
        <v>56</v>
      </c>
      <c r="E24" s="36" t="s">
        <v>39</v>
      </c>
      <c r="F24" s="3" t="s">
        <v>25</v>
      </c>
      <c r="G24" s="36" t="s">
        <v>32</v>
      </c>
      <c r="H24" s="4">
        <v>0</v>
      </c>
      <c r="I24" s="4">
        <v>0</v>
      </c>
      <c r="J24" s="4">
        <v>4496072</v>
      </c>
      <c r="K24" s="4">
        <v>4496072</v>
      </c>
      <c r="L24" s="4">
        <v>1463491.9</v>
      </c>
      <c r="M24" s="4">
        <v>1368299.06</v>
      </c>
    </row>
    <row r="25" spans="1:13" ht="42" customHeight="1" x14ac:dyDescent="0.25">
      <c r="A25" s="30">
        <v>2023</v>
      </c>
      <c r="B25" s="3" t="s">
        <v>21</v>
      </c>
      <c r="C25" s="3" t="s">
        <v>15</v>
      </c>
      <c r="D25" s="36" t="s">
        <v>56</v>
      </c>
      <c r="E25" s="36" t="s">
        <v>39</v>
      </c>
      <c r="F25" s="3" t="s">
        <v>25</v>
      </c>
      <c r="G25" s="36" t="s">
        <v>54</v>
      </c>
      <c r="H25" s="4">
        <v>0</v>
      </c>
      <c r="I25" s="4">
        <v>0</v>
      </c>
      <c r="J25" s="4">
        <v>4521283</v>
      </c>
      <c r="K25" s="4">
        <v>4521283</v>
      </c>
      <c r="L25" s="4">
        <v>3365457.21</v>
      </c>
      <c r="M25" s="4">
        <v>3364101.59</v>
      </c>
    </row>
    <row r="26" spans="1:13" ht="42" customHeight="1" x14ac:dyDescent="0.25">
      <c r="A26" s="30">
        <v>2023</v>
      </c>
      <c r="B26" s="3" t="s">
        <v>21</v>
      </c>
      <c r="C26" s="3" t="s">
        <v>15</v>
      </c>
      <c r="D26" s="36" t="s">
        <v>56</v>
      </c>
      <c r="E26" s="36" t="s">
        <v>39</v>
      </c>
      <c r="F26" s="3" t="s">
        <v>31</v>
      </c>
      <c r="G26" s="36" t="s">
        <v>19</v>
      </c>
      <c r="H26" s="4">
        <v>3503582</v>
      </c>
      <c r="I26" s="4">
        <v>4038616</v>
      </c>
      <c r="J26" s="4">
        <v>3802438</v>
      </c>
      <c r="K26" s="4">
        <v>3802438</v>
      </c>
      <c r="L26" s="4">
        <v>1302148</v>
      </c>
      <c r="M26" s="4">
        <v>871000.62999999989</v>
      </c>
    </row>
    <row r="27" spans="1:13" ht="42" customHeight="1" x14ac:dyDescent="0.25">
      <c r="A27" s="30">
        <v>2023</v>
      </c>
      <c r="B27" s="3" t="s">
        <v>21</v>
      </c>
      <c r="C27" s="3" t="s">
        <v>15</v>
      </c>
      <c r="D27" s="36" t="s">
        <v>56</v>
      </c>
      <c r="E27" s="36" t="s">
        <v>39</v>
      </c>
      <c r="F27" s="3" t="s">
        <v>31</v>
      </c>
      <c r="G27" s="36" t="s">
        <v>32</v>
      </c>
      <c r="H27" s="4">
        <v>4496072</v>
      </c>
      <c r="I27" s="4">
        <v>4496072</v>
      </c>
      <c r="J27" s="4">
        <v>0</v>
      </c>
      <c r="K27" s="4">
        <v>0</v>
      </c>
      <c r="L27" s="4">
        <v>0</v>
      </c>
      <c r="M27" s="4">
        <v>0</v>
      </c>
    </row>
    <row r="28" spans="1:13" ht="42" customHeight="1" x14ac:dyDescent="0.25">
      <c r="A28" s="30">
        <v>2023</v>
      </c>
      <c r="B28" s="3" t="s">
        <v>21</v>
      </c>
      <c r="C28" s="3" t="s">
        <v>15</v>
      </c>
      <c r="D28" s="36" t="s">
        <v>56</v>
      </c>
      <c r="E28" s="36" t="s">
        <v>39</v>
      </c>
      <c r="F28" s="3" t="s">
        <v>31</v>
      </c>
      <c r="G28" s="36" t="s">
        <v>54</v>
      </c>
      <c r="H28" s="4">
        <v>0</v>
      </c>
      <c r="I28" s="4">
        <v>0</v>
      </c>
      <c r="J28" s="4">
        <v>12341</v>
      </c>
      <c r="K28" s="4">
        <v>12340.47</v>
      </c>
      <c r="L28" s="4">
        <v>12340.47</v>
      </c>
      <c r="M28" s="4">
        <v>12340.47</v>
      </c>
    </row>
    <row r="29" spans="1:13" ht="42" customHeight="1" x14ac:dyDescent="0.25">
      <c r="A29" s="30">
        <v>2023</v>
      </c>
      <c r="B29" s="3" t="s">
        <v>41</v>
      </c>
      <c r="C29" s="3" t="s">
        <v>15</v>
      </c>
      <c r="D29" s="36" t="s">
        <v>42</v>
      </c>
      <c r="E29" s="36" t="s">
        <v>57</v>
      </c>
      <c r="F29" s="3" t="s">
        <v>18</v>
      </c>
      <c r="G29" s="36" t="s">
        <v>19</v>
      </c>
      <c r="H29" s="4">
        <v>13000</v>
      </c>
      <c r="I29" s="4">
        <v>13000</v>
      </c>
      <c r="J29" s="4">
        <v>13000</v>
      </c>
      <c r="K29" s="4">
        <v>0</v>
      </c>
      <c r="L29" s="4">
        <v>0</v>
      </c>
      <c r="M29" s="4">
        <v>0</v>
      </c>
    </row>
    <row r="30" spans="1:13" ht="42" customHeight="1" x14ac:dyDescent="0.25">
      <c r="A30" s="30">
        <v>2023</v>
      </c>
      <c r="B30" s="3" t="s">
        <v>41</v>
      </c>
      <c r="C30" s="3" t="s">
        <v>15</v>
      </c>
      <c r="D30" s="36" t="s">
        <v>43</v>
      </c>
      <c r="E30" s="36" t="s">
        <v>58</v>
      </c>
      <c r="F30" s="3" t="s">
        <v>25</v>
      </c>
      <c r="G30" s="36" t="s">
        <v>19</v>
      </c>
      <c r="H30" s="4">
        <v>13000</v>
      </c>
      <c r="I30" s="4">
        <v>13000</v>
      </c>
      <c r="J30" s="4">
        <v>13000</v>
      </c>
      <c r="K30" s="4">
        <v>11203.47</v>
      </c>
      <c r="L30" s="4">
        <v>11203.47</v>
      </c>
      <c r="M30" s="4">
        <v>11203.47</v>
      </c>
    </row>
    <row r="31" spans="1:13" ht="42" customHeight="1" x14ac:dyDescent="0.25">
      <c r="A31" s="30">
        <v>2023</v>
      </c>
      <c r="B31" s="3" t="s">
        <v>41</v>
      </c>
      <c r="C31" s="3" t="s">
        <v>15</v>
      </c>
      <c r="D31" s="36" t="s">
        <v>43</v>
      </c>
      <c r="E31" s="36" t="s">
        <v>59</v>
      </c>
      <c r="F31" s="3" t="s">
        <v>25</v>
      </c>
      <c r="G31" s="36" t="s">
        <v>19</v>
      </c>
      <c r="H31" s="4">
        <v>125200</v>
      </c>
      <c r="I31" s="4">
        <v>125200</v>
      </c>
      <c r="J31" s="4">
        <v>125200</v>
      </c>
      <c r="K31" s="4">
        <v>120448.14</v>
      </c>
      <c r="L31" s="4">
        <v>120448.14</v>
      </c>
      <c r="M31" s="4">
        <v>120448.14</v>
      </c>
    </row>
    <row r="32" spans="1:13" x14ac:dyDescent="0.25">
      <c r="A32" s="24"/>
      <c r="B32" s="24"/>
      <c r="C32" s="24"/>
      <c r="D32" s="37"/>
      <c r="E32" s="37"/>
      <c r="F32" s="24"/>
      <c r="G32" s="37"/>
      <c r="H32" s="24"/>
      <c r="I32" s="24"/>
      <c r="J32" s="24"/>
      <c r="K32" s="24"/>
      <c r="L32" s="24"/>
      <c r="M32" s="24"/>
    </row>
    <row r="33" spans="1:13" x14ac:dyDescent="0.25">
      <c r="A33" s="24" t="s">
        <v>44</v>
      </c>
      <c r="B33" s="24"/>
      <c r="C33" s="24"/>
      <c r="D33" s="37"/>
      <c r="E33" s="37"/>
      <c r="F33" s="24"/>
      <c r="G33" s="37"/>
      <c r="H33" s="24"/>
      <c r="I33" s="24"/>
      <c r="J33" s="24"/>
      <c r="K33" s="24"/>
      <c r="L33" s="24"/>
      <c r="M33" s="24"/>
    </row>
    <row r="34" spans="1:13" x14ac:dyDescent="0.25">
      <c r="A34" s="24" t="s">
        <v>60</v>
      </c>
      <c r="B34" s="24"/>
      <c r="C34" s="24"/>
      <c r="D34" s="37"/>
      <c r="E34" s="37"/>
      <c r="F34" s="24"/>
      <c r="G34" s="37"/>
      <c r="H34" s="24"/>
      <c r="I34" s="24"/>
      <c r="J34" s="24"/>
      <c r="K34" s="24"/>
      <c r="L34" s="24"/>
      <c r="M34" s="24"/>
    </row>
    <row r="35" spans="1:13" x14ac:dyDescent="0.25">
      <c r="A35" s="24" t="s">
        <v>45</v>
      </c>
      <c r="B35" s="24"/>
      <c r="C35" s="24"/>
      <c r="D35" s="37"/>
      <c r="E35" s="37"/>
      <c r="F35" s="24"/>
      <c r="G35" s="37"/>
      <c r="H35" s="24"/>
      <c r="I35" s="24"/>
      <c r="J35" s="24"/>
      <c r="K35" s="24"/>
      <c r="L35" s="24"/>
      <c r="M35" s="24"/>
    </row>
    <row r="36" spans="1:13" x14ac:dyDescent="0.25">
      <c r="A36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C32" sqref="C32"/>
    </sheetView>
  </sheetViews>
  <sheetFormatPr defaultRowHeight="12" x14ac:dyDescent="0.2"/>
  <cols>
    <col min="1" max="1" width="21" style="7" customWidth="1"/>
    <col min="2" max="7" width="17.28515625" style="8" customWidth="1"/>
    <col min="8" max="16384" width="9.140625" style="7"/>
  </cols>
  <sheetData>
    <row r="1" spans="1:7" x14ac:dyDescent="0.2">
      <c r="A1" s="7" t="s">
        <v>46</v>
      </c>
    </row>
    <row r="2" spans="1:7" x14ac:dyDescent="0.2">
      <c r="A2" s="7" t="s">
        <v>61</v>
      </c>
    </row>
    <row r="3" spans="1:7" x14ac:dyDescent="0.2">
      <c r="A3" s="7" t="s">
        <v>53</v>
      </c>
    </row>
    <row r="5" spans="1:7" ht="12.75" thickBot="1" x14ac:dyDescent="0.25">
      <c r="A5" s="25" t="s">
        <v>48</v>
      </c>
      <c r="B5" s="25"/>
      <c r="C5" s="25"/>
      <c r="D5" s="25"/>
      <c r="E5" s="25"/>
      <c r="F5" s="25"/>
      <c r="G5" s="25"/>
    </row>
    <row r="6" spans="1:7" x14ac:dyDescent="0.2">
      <c r="A6" s="10" t="s">
        <v>1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14</v>
      </c>
      <c r="B7" s="9">
        <f>+SUMIFS(Document_CH78!H:H,Document_CH78!B:B,'Apresentados - Por Função'!A7)</f>
        <v>237698045</v>
      </c>
      <c r="C7" s="9">
        <f>+SUMIFS(Document_CH78!I:I,Document_CH78!B:B,'Apresentados - Por Função'!A7)</f>
        <v>237698045</v>
      </c>
      <c r="D7" s="9">
        <f>+SUMIFS(Document_CH78!J:J,Document_CH78!B:B,'Apresentados - Por Função'!A7)</f>
        <v>264076184</v>
      </c>
      <c r="E7" s="9">
        <f>+SUMIFS(Document_CH78!K:K,Document_CH78!B:B,'Apresentados - Por Função'!A7)</f>
        <v>261998944.13</v>
      </c>
      <c r="F7" s="9">
        <f>+SUMIFS(Document_CH78!L:L,Document_CH78!B:B,'Apresentados - Por Função'!A7)</f>
        <v>261998944.13</v>
      </c>
      <c r="G7" s="14">
        <f>+SUMIFS(Document_CH78!M:M,Document_CH78!B:B,'Apresentados - Por Função'!A7)</f>
        <v>237807187.69999999</v>
      </c>
    </row>
    <row r="8" spans="1:7" x14ac:dyDescent="0.2">
      <c r="A8" s="13" t="s">
        <v>21</v>
      </c>
      <c r="B8" s="9">
        <f>+SUMIFS(Document_CH78!H:H,Document_CH78!B:B,'Apresentados - Por Função'!A8)</f>
        <v>808278486</v>
      </c>
      <c r="C8" s="9">
        <f>+SUMIFS(Document_CH78!I:I,Document_CH78!B:B,'Apresentados - Por Função'!A8)</f>
        <v>807673928</v>
      </c>
      <c r="D8" s="9">
        <f>+SUMIFS(Document_CH78!J:J,Document_CH78!B:B,'Apresentados - Por Função'!A8)</f>
        <v>899221177</v>
      </c>
      <c r="E8" s="9">
        <f>+SUMIFS(Document_CH78!K:K,Document_CH78!B:B,'Apresentados - Por Função'!A8)</f>
        <v>896958030.94000006</v>
      </c>
      <c r="F8" s="9">
        <f>+SUMIFS(Document_CH78!L:L,Document_CH78!B:B,'Apresentados - Por Função'!A8)</f>
        <v>839398581.22000003</v>
      </c>
      <c r="G8" s="14">
        <f>+SUMIFS(Document_CH78!M:M,Document_CH78!B:B,'Apresentados - Por Função'!A8)</f>
        <v>774783123.43000007</v>
      </c>
    </row>
    <row r="9" spans="1:7" x14ac:dyDescent="0.2">
      <c r="A9" s="13" t="s">
        <v>41</v>
      </c>
      <c r="B9" s="9">
        <f>+SUMIFS(Document_CH78!H:H,Document_CH78!B:B,'Apresentados - Por Função'!A9)</f>
        <v>151200</v>
      </c>
      <c r="C9" s="9">
        <f>+SUMIFS(Document_CH78!I:I,Document_CH78!B:B,'Apresentados - Por Função'!A9)</f>
        <v>151200</v>
      </c>
      <c r="D9" s="9">
        <f>+SUMIFS(Document_CH78!J:J,Document_CH78!B:B,'Apresentados - Por Função'!A9)</f>
        <v>151200</v>
      </c>
      <c r="E9" s="9">
        <f>+SUMIFS(Document_CH78!K:K,Document_CH78!B:B,'Apresentados - Por Função'!A9)</f>
        <v>131651.60999999999</v>
      </c>
      <c r="F9" s="9">
        <f>+SUMIFS(Document_CH78!L:L,Document_CH78!B:B,'Apresentados - Por Função'!A9)</f>
        <v>131651.60999999999</v>
      </c>
      <c r="G9" s="14">
        <f>+SUMIFS(Document_CH78!M:M,Document_CH78!B:B,'Apresentados - Por Função'!A9)</f>
        <v>131651.60999999999</v>
      </c>
    </row>
    <row r="10" spans="1:7" ht="12.75" thickBot="1" x14ac:dyDescent="0.25">
      <c r="A10" s="15" t="s">
        <v>13</v>
      </c>
      <c r="B10" s="16">
        <f>SUM(B7:B9)</f>
        <v>1046127731</v>
      </c>
      <c r="C10" s="16">
        <f t="shared" ref="C10:G10" si="0">SUM(C7:C9)</f>
        <v>1045523173</v>
      </c>
      <c r="D10" s="16">
        <f t="shared" si="0"/>
        <v>1163448561</v>
      </c>
      <c r="E10" s="16">
        <f t="shared" si="0"/>
        <v>1159088626.6800001</v>
      </c>
      <c r="F10" s="16">
        <f t="shared" si="0"/>
        <v>1101529176.9599998</v>
      </c>
      <c r="G10" s="17">
        <f t="shared" si="0"/>
        <v>1012721962.7400001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2"/>
  <sheetViews>
    <sheetView workbookViewId="0">
      <selection activeCell="A20" sqref="A20"/>
    </sheetView>
  </sheetViews>
  <sheetFormatPr defaultRowHeight="12" x14ac:dyDescent="0.2"/>
  <cols>
    <col min="1" max="1" width="89.85546875" style="7" bestFit="1" customWidth="1"/>
    <col min="2" max="7" width="17.28515625" style="8" customWidth="1"/>
    <col min="8" max="16384" width="9.140625" style="7"/>
  </cols>
  <sheetData>
    <row r="1" spans="1:7" x14ac:dyDescent="0.2">
      <c r="A1" s="7" t="s">
        <v>46</v>
      </c>
    </row>
    <row r="2" spans="1:7" x14ac:dyDescent="0.2">
      <c r="A2" s="7" t="s">
        <v>61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26" t="s">
        <v>49</v>
      </c>
      <c r="B5" s="26"/>
      <c r="C5" s="26"/>
      <c r="D5" s="26"/>
      <c r="E5" s="26"/>
      <c r="F5" s="26"/>
      <c r="G5" s="26"/>
    </row>
    <row r="6" spans="1:7" x14ac:dyDescent="0.2">
      <c r="A6" s="21" t="s">
        <v>3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16</v>
      </c>
      <c r="B7" s="9">
        <f>+SUMIFS(Document_CH78!H:H,Document_CH78!D:D,'Apresentados - Por Programa'!A7)</f>
        <v>822524208</v>
      </c>
      <c r="C7" s="9">
        <f>+SUMIFS(Document_CH78!I:I,Document_CH78!D:D,'Apresentados - Por Programa'!A7)</f>
        <v>822489249</v>
      </c>
      <c r="D7" s="9">
        <f>+SUMIFS(Document_CH78!J:J,Document_CH78!D:D,'Apresentados - Por Programa'!A7)</f>
        <v>881043959</v>
      </c>
      <c r="E7" s="9">
        <f>+SUMIFS(Document_CH78!K:K,Document_CH78!D:D,'Apresentados - Por Programa'!A7)</f>
        <v>876712464.12</v>
      </c>
      <c r="F7" s="9">
        <f>+SUMIFS(Document_CH78!L:L,Document_CH78!D:D,'Apresentados - Por Programa'!A7)</f>
        <v>876266671.78000009</v>
      </c>
      <c r="G7" s="14">
        <f>+SUMIFS(Document_CH78!M:M,Document_CH78!D:D,'Apresentados - Por Programa'!A7)</f>
        <v>790649388.97000003</v>
      </c>
    </row>
    <row r="8" spans="1:7" x14ac:dyDescent="0.2">
      <c r="A8" s="13" t="s">
        <v>55</v>
      </c>
      <c r="B8" s="9">
        <f>+SUMIFS(Document_CH78!H:H,Document_CH78!D:D,'Apresentados - Por Programa'!A8)</f>
        <v>1049796</v>
      </c>
      <c r="C8" s="9">
        <f>+SUMIFS(Document_CH78!I:I,Document_CH78!D:D,'Apresentados - Por Programa'!A8)</f>
        <v>1014844</v>
      </c>
      <c r="D8" s="9">
        <f>+SUMIFS(Document_CH78!J:J,Document_CH78!D:D,'Apresentados - Por Programa'!A8)</f>
        <v>1499339</v>
      </c>
      <c r="E8" s="9">
        <f>+SUMIFS(Document_CH78!K:K,Document_CH78!D:D,'Apresentados - Por Programa'!A8)</f>
        <v>1499339</v>
      </c>
      <c r="F8" s="9">
        <f>+SUMIFS(Document_CH78!L:L,Document_CH78!D:D,'Apresentados - Por Programa'!A8)</f>
        <v>1001484.51</v>
      </c>
      <c r="G8" s="14">
        <f>+SUMIFS(Document_CH78!M:M,Document_CH78!D:D,'Apresentados - Por Programa'!A8)</f>
        <v>1001484.51</v>
      </c>
    </row>
    <row r="9" spans="1:7" x14ac:dyDescent="0.2">
      <c r="A9" s="13" t="s">
        <v>56</v>
      </c>
      <c r="B9" s="9">
        <f>+SUMIFS(Document_CH78!H:H,Document_CH78!D:D,'Apresentados - Por Programa'!A9)</f>
        <v>222402527</v>
      </c>
      <c r="C9" s="9">
        <f>+SUMIFS(Document_CH78!I:I,Document_CH78!D:D,'Apresentados - Por Programa'!A9)</f>
        <v>221867880</v>
      </c>
      <c r="D9" s="9">
        <f>+SUMIFS(Document_CH78!J:J,Document_CH78!D:D,'Apresentados - Por Programa'!A9)</f>
        <v>280754063</v>
      </c>
      <c r="E9" s="9">
        <f>+SUMIFS(Document_CH78!K:K,Document_CH78!D:D,'Apresentados - Por Programa'!A9)</f>
        <v>280745171.94999999</v>
      </c>
      <c r="F9" s="9">
        <f>+SUMIFS(Document_CH78!L:L,Document_CH78!D:D,'Apresentados - Por Programa'!A9)</f>
        <v>224129369.05999997</v>
      </c>
      <c r="G9" s="14">
        <f>+SUMIFS(Document_CH78!M:M,Document_CH78!D:D,'Apresentados - Por Programa'!A9)</f>
        <v>220939437.64999995</v>
      </c>
    </row>
    <row r="10" spans="1:7" x14ac:dyDescent="0.2">
      <c r="A10" s="13" t="s">
        <v>42</v>
      </c>
      <c r="B10" s="9">
        <f>+SUMIFS(Document_CH78!H:H,Document_CH78!D:D,'Apresentados - Por Programa'!A10)</f>
        <v>13000</v>
      </c>
      <c r="C10" s="9">
        <f>+SUMIFS(Document_CH78!I:I,Document_CH78!D:D,'Apresentados - Por Programa'!A10)</f>
        <v>13000</v>
      </c>
      <c r="D10" s="9">
        <f>+SUMIFS(Document_CH78!J:J,Document_CH78!D:D,'Apresentados - Por Programa'!A10)</f>
        <v>13000</v>
      </c>
      <c r="E10" s="9">
        <f>+SUMIFS(Document_CH78!K:K,Document_CH78!D:D,'Apresentados - Por Programa'!A10)</f>
        <v>0</v>
      </c>
      <c r="F10" s="9">
        <f>+SUMIFS(Document_CH78!L:L,Document_CH78!D:D,'Apresentados - Por Programa'!A10)</f>
        <v>0</v>
      </c>
      <c r="G10" s="14">
        <f>+SUMIFS(Document_CH78!M:M,Document_CH78!D:D,'Apresentados - Por Programa'!A10)</f>
        <v>0</v>
      </c>
    </row>
    <row r="11" spans="1:7" x14ac:dyDescent="0.2">
      <c r="A11" s="13" t="s">
        <v>43</v>
      </c>
      <c r="B11" s="9">
        <f>+SUMIFS(Document_CH78!H:H,Document_CH78!D:D,'Apresentados - Por Programa'!A11)</f>
        <v>138200</v>
      </c>
      <c r="C11" s="9">
        <f>+SUMIFS(Document_CH78!I:I,Document_CH78!D:D,'Apresentados - Por Programa'!A11)</f>
        <v>138200</v>
      </c>
      <c r="D11" s="9">
        <f>+SUMIFS(Document_CH78!J:J,Document_CH78!D:D,'Apresentados - Por Programa'!A11)</f>
        <v>138200</v>
      </c>
      <c r="E11" s="9">
        <f>+SUMIFS(Document_CH78!K:K,Document_CH78!D:D,'Apresentados - Por Programa'!A11)</f>
        <v>131651.60999999999</v>
      </c>
      <c r="F11" s="9">
        <f>+SUMIFS(Document_CH78!L:L,Document_CH78!D:D,'Apresentados - Por Programa'!A11)</f>
        <v>131651.60999999999</v>
      </c>
      <c r="G11" s="14">
        <f>+SUMIFS(Document_CH78!M:M,Document_CH78!D:D,'Apresentados - Por Programa'!A11)</f>
        <v>131651.60999999999</v>
      </c>
    </row>
    <row r="12" spans="1:7" ht="12.75" thickBot="1" x14ac:dyDescent="0.25">
      <c r="A12" s="18" t="s">
        <v>13</v>
      </c>
      <c r="B12" s="16">
        <f t="shared" ref="B12:G12" si="0">SUM(B7:B11)</f>
        <v>1046127731</v>
      </c>
      <c r="C12" s="16">
        <f t="shared" si="0"/>
        <v>1045523173</v>
      </c>
      <c r="D12" s="16">
        <f t="shared" si="0"/>
        <v>1163448561</v>
      </c>
      <c r="E12" s="16">
        <f t="shared" si="0"/>
        <v>1159088626.6799998</v>
      </c>
      <c r="F12" s="16">
        <f t="shared" si="0"/>
        <v>1101529176.96</v>
      </c>
      <c r="G12" s="17">
        <f t="shared" si="0"/>
        <v>1012721962.74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>
      <selection activeCell="A33" sqref="A33"/>
    </sheetView>
  </sheetViews>
  <sheetFormatPr defaultRowHeight="12" x14ac:dyDescent="0.2"/>
  <cols>
    <col min="1" max="1" width="99.42578125" style="7" customWidth="1"/>
    <col min="2" max="7" width="17.28515625" style="8" customWidth="1"/>
    <col min="8" max="8" width="19.7109375" style="7" customWidth="1"/>
    <col min="9" max="16384" width="9.140625" style="7"/>
  </cols>
  <sheetData>
    <row r="1" spans="1:7" x14ac:dyDescent="0.2">
      <c r="A1" s="7" t="s">
        <v>46</v>
      </c>
    </row>
    <row r="2" spans="1:7" x14ac:dyDescent="0.2">
      <c r="A2" s="7" t="s">
        <v>61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26" t="s">
        <v>50</v>
      </c>
      <c r="B5" s="26"/>
      <c r="C5" s="26"/>
      <c r="D5" s="26"/>
      <c r="E5" s="26"/>
      <c r="F5" s="26"/>
      <c r="G5" s="26"/>
    </row>
    <row r="6" spans="1:7" x14ac:dyDescent="0.2">
      <c r="A6" s="21" t="s">
        <v>4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17</v>
      </c>
      <c r="B7" s="9">
        <f>+SUMIFS(Document_CH78!H:H,Document_CH78!E:E,'Apresentados - Por ação'!A7)</f>
        <v>237698045</v>
      </c>
      <c r="C7" s="9">
        <f>+SUMIFS(Document_CH78!I:I,Document_CH78!E:E,'Apresentados - Por ação'!A7)</f>
        <v>237698045</v>
      </c>
      <c r="D7" s="9">
        <f>+SUMIFS(Document_CH78!J:J,Document_CH78!E:E,'Apresentados - Por ação'!A7)</f>
        <v>264076184</v>
      </c>
      <c r="E7" s="9">
        <f>+SUMIFS(Document_CH78!K:K,Document_CH78!E:E,'Apresentados - Por ação'!A7)</f>
        <v>261998944.13</v>
      </c>
      <c r="F7" s="9">
        <f>+SUMIFS(Document_CH78!L:L,Document_CH78!E:E,'Apresentados - Por ação'!A7)</f>
        <v>261998944.13</v>
      </c>
      <c r="G7" s="14">
        <f>+SUMIFS(Document_CH78!M:M,Document_CH78!E:E,'Apresentados - Por ação'!A7)</f>
        <v>237807187.69999999</v>
      </c>
    </row>
    <row r="8" spans="1:7" x14ac:dyDescent="0.2">
      <c r="A8" s="13" t="s">
        <v>22</v>
      </c>
      <c r="B8" s="9">
        <f>+SUMIFS(Document_CH78!H:H,Document_CH78!E:E,'Apresentados - Por ação'!A8)</f>
        <v>96711160</v>
      </c>
      <c r="C8" s="9">
        <f>+SUMIFS(Document_CH78!I:I,Document_CH78!E:E,'Apresentados - Por ação'!A8)</f>
        <v>96711160</v>
      </c>
      <c r="D8" s="9">
        <f>+SUMIFS(Document_CH78!J:J,Document_CH78!E:E,'Apresentados - Por ação'!A8)</f>
        <v>97263943</v>
      </c>
      <c r="E8" s="9">
        <f>+SUMIFS(Document_CH78!K:K,Document_CH78!E:E,'Apresentados - Por ação'!A8)</f>
        <v>97135945.760000005</v>
      </c>
      <c r="F8" s="9">
        <f>+SUMIFS(Document_CH78!L:L,Document_CH78!E:E,'Apresentados - Por ação'!A8)</f>
        <v>97135945.760000005</v>
      </c>
      <c r="G8" s="14">
        <f>+SUMIFS(Document_CH78!M:M,Document_CH78!E:E,'Apresentados - Por ação'!A8)</f>
        <v>97135945.760000005</v>
      </c>
    </row>
    <row r="9" spans="1:7" x14ac:dyDescent="0.2">
      <c r="A9" s="13" t="s">
        <v>23</v>
      </c>
      <c r="B9" s="9">
        <f>+SUMIFS(Document_CH78!H:H,Document_CH78!E:E,'Apresentados - Por ação'!A9)</f>
        <v>456415344</v>
      </c>
      <c r="C9" s="9">
        <f>+SUMIFS(Document_CH78!I:I,Document_CH78!E:E,'Apresentados - Por ação'!A9)</f>
        <v>456415344</v>
      </c>
      <c r="D9" s="9">
        <f>+SUMIFS(Document_CH78!J:J,Document_CH78!E:E,'Apresentados - Por ação'!A9)</f>
        <v>482564164</v>
      </c>
      <c r="E9" s="9">
        <f>+SUMIFS(Document_CH78!K:K,Document_CH78!E:E,'Apresentados - Por ação'!A9)</f>
        <v>481057378.77999997</v>
      </c>
      <c r="F9" s="9">
        <f>+SUMIFS(Document_CH78!L:L,Document_CH78!E:E,'Apresentados - Por ação'!A9)</f>
        <v>481057378.77999997</v>
      </c>
      <c r="G9" s="14">
        <f>+SUMIFS(Document_CH78!M:M,Document_CH78!E:E,'Apresentados - Por ação'!A9)</f>
        <v>422660780.08999997</v>
      </c>
    </row>
    <row r="10" spans="1:7" x14ac:dyDescent="0.2">
      <c r="A10" s="13" t="s">
        <v>24</v>
      </c>
      <c r="B10" s="9">
        <f>+SUMIFS(Document_CH78!H:H,Document_CH78!E:E,'Apresentados - Por ação'!A10)</f>
        <v>20015994</v>
      </c>
      <c r="C10" s="9">
        <f>+SUMIFS(Document_CH78!I:I,Document_CH78!E:E,'Apresentados - Por ação'!A10)</f>
        <v>20015994</v>
      </c>
      <c r="D10" s="9">
        <f>+SUMIFS(Document_CH78!J:J,Document_CH78!E:E,'Apresentados - Por ação'!A10)</f>
        <v>25009962</v>
      </c>
      <c r="E10" s="9">
        <f>+SUMIFS(Document_CH78!K:K,Document_CH78!E:E,'Apresentados - Por ação'!A10)</f>
        <v>24966611.73</v>
      </c>
      <c r="F10" s="9">
        <f>+SUMIFS(Document_CH78!L:L,Document_CH78!E:E,'Apresentados - Por ação'!A10)</f>
        <v>24966611.73</v>
      </c>
      <c r="G10" s="14">
        <f>+SUMIFS(Document_CH78!M:M,Document_CH78!E:E,'Apresentados - Por ação'!A10)</f>
        <v>22778956.16</v>
      </c>
    </row>
    <row r="11" spans="1:7" x14ac:dyDescent="0.2">
      <c r="A11" s="13" t="s">
        <v>26</v>
      </c>
      <c r="B11" s="9">
        <f>+SUMIFS(Document_CH78!H:H,Document_CH78!E:E,'Apresentados - Por ação'!A11)</f>
        <v>10633665</v>
      </c>
      <c r="C11" s="9">
        <f>+SUMIFS(Document_CH78!I:I,Document_CH78!E:E,'Apresentados - Por ação'!A11)</f>
        <v>10633665</v>
      </c>
      <c r="D11" s="9">
        <f>+SUMIFS(Document_CH78!J:J,Document_CH78!E:E,'Apresentados - Por ação'!A11)</f>
        <v>10633665</v>
      </c>
      <c r="E11" s="9">
        <f>+SUMIFS(Document_CH78!K:K,Document_CH78!E:E,'Apresentados - Por ação'!A11)</f>
        <v>10057542.720000001</v>
      </c>
      <c r="F11" s="9">
        <f>+SUMIFS(Document_CH78!L:L,Document_CH78!E:E,'Apresentados - Por ação'!A11)</f>
        <v>10057542.720000001</v>
      </c>
      <c r="G11" s="14">
        <f>+SUMIFS(Document_CH78!M:M,Document_CH78!E:E,'Apresentados - Por ação'!A11)</f>
        <v>9217576.4399999995</v>
      </c>
    </row>
    <row r="12" spans="1:7" x14ac:dyDescent="0.2">
      <c r="A12" s="13" t="s">
        <v>27</v>
      </c>
      <c r="B12" s="9">
        <f>+SUMIFS(Document_CH78!H:H,Document_CH78!E:E,'Apresentados - Por ação'!A12)</f>
        <v>1050000</v>
      </c>
      <c r="C12" s="9">
        <f>+SUMIFS(Document_CH78!I:I,Document_CH78!E:E,'Apresentados - Por ação'!A12)</f>
        <v>1015041</v>
      </c>
      <c r="D12" s="9">
        <f>+SUMIFS(Document_CH78!J:J,Document_CH78!E:E,'Apresentados - Por ação'!A12)</f>
        <v>1496041</v>
      </c>
      <c r="E12" s="9">
        <f>+SUMIFS(Document_CH78!K:K,Document_CH78!E:E,'Apresentados - Por ação'!A12)</f>
        <v>1496041</v>
      </c>
      <c r="F12" s="9">
        <f>+SUMIFS(Document_CH78!L:L,Document_CH78!E:E,'Apresentados - Por ação'!A12)</f>
        <v>1050248.6599999999</v>
      </c>
      <c r="G12" s="14">
        <f>+SUMIFS(Document_CH78!M:M,Document_CH78!E:E,'Apresentados - Por ação'!A12)</f>
        <v>1048942.82</v>
      </c>
    </row>
    <row r="13" spans="1:7" x14ac:dyDescent="0.2">
      <c r="A13" s="13" t="s">
        <v>29</v>
      </c>
      <c r="B13" s="9">
        <f>+SUMIFS(Document_CH78!H:H,Document_CH78!E:E,'Apresentados - Por ação'!A13)</f>
        <v>1049796</v>
      </c>
      <c r="C13" s="9">
        <f>+SUMIFS(Document_CH78!I:I,Document_CH78!E:E,'Apresentados - Por ação'!A13)</f>
        <v>1014844</v>
      </c>
      <c r="D13" s="9">
        <f>+SUMIFS(Document_CH78!J:J,Document_CH78!E:E,'Apresentados - Por ação'!A13)</f>
        <v>1499339</v>
      </c>
      <c r="E13" s="9">
        <f>+SUMIFS(Document_CH78!K:K,Document_CH78!E:E,'Apresentados - Por ação'!A13)</f>
        <v>1499339</v>
      </c>
      <c r="F13" s="9">
        <f>+SUMIFS(Document_CH78!L:L,Document_CH78!E:E,'Apresentados - Por ação'!A13)</f>
        <v>1001484.51</v>
      </c>
      <c r="G13" s="14">
        <f>+SUMIFS(Document_CH78!M:M,Document_CH78!E:E,'Apresentados - Por ação'!A13)</f>
        <v>1001484.51</v>
      </c>
    </row>
    <row r="14" spans="1:7" x14ac:dyDescent="0.2">
      <c r="A14" s="13" t="s">
        <v>30</v>
      </c>
      <c r="B14" s="9">
        <f>+SUMIFS(Document_CH78!H:H,Document_CH78!E:E,'Apresentados - Por ação'!A14)</f>
        <v>0</v>
      </c>
      <c r="C14" s="9">
        <f>+SUMIFS(Document_CH78!I:I,Document_CH78!E:E,'Apresentados - Por ação'!A14)</f>
        <v>0</v>
      </c>
      <c r="D14" s="9">
        <f>+SUMIFS(Document_CH78!J:J,Document_CH78!E:E,'Apresentados - Por ação'!A14)</f>
        <v>0</v>
      </c>
      <c r="E14" s="9">
        <f>+SUMIFS(Document_CH78!K:K,Document_CH78!E:E,'Apresentados - Por ação'!A14)</f>
        <v>0</v>
      </c>
      <c r="F14" s="9">
        <f>+SUMIFS(Document_CH78!L:L,Document_CH78!E:E,'Apresentados - Por ação'!A14)</f>
        <v>0</v>
      </c>
      <c r="G14" s="14">
        <f>+SUMIFS(Document_CH78!M:M,Document_CH78!E:E,'Apresentados - Por ação'!A14)</f>
        <v>0</v>
      </c>
    </row>
    <row r="15" spans="1:7" x14ac:dyDescent="0.2">
      <c r="A15" s="13" t="s">
        <v>33</v>
      </c>
      <c r="B15" s="9">
        <f>+SUMIFS(Document_CH78!H:H,Document_CH78!E:E,'Apresentados - Por ação'!A15)</f>
        <v>101136559</v>
      </c>
      <c r="C15" s="9">
        <f>+SUMIFS(Document_CH78!I:I,Document_CH78!E:E,'Apresentados - Por ação'!A15)</f>
        <v>102248655</v>
      </c>
      <c r="D15" s="9">
        <f>+SUMIFS(Document_CH78!J:J,Document_CH78!E:E,'Apresentados - Por ação'!A15)</f>
        <v>121001787</v>
      </c>
      <c r="E15" s="9">
        <f>+SUMIFS(Document_CH78!K:K,Document_CH78!E:E,'Apresentados - Por ação'!A15)</f>
        <v>121001546.07999997</v>
      </c>
      <c r="F15" s="9">
        <f>+SUMIFS(Document_CH78!L:L,Document_CH78!E:E,'Apresentados - Por ação'!A15)</f>
        <v>85774223.609999985</v>
      </c>
      <c r="G15" s="14">
        <f>+SUMIFS(Document_CH78!M:M,Document_CH78!E:E,'Apresentados - Por ação'!A15)</f>
        <v>85628683.099999964</v>
      </c>
    </row>
    <row r="16" spans="1:7" x14ac:dyDescent="0.2">
      <c r="A16" s="13" t="s">
        <v>35</v>
      </c>
      <c r="B16" s="9">
        <f>+SUMIFS(Document_CH78!H:H,Document_CH78!E:E,'Apresentados - Por ação'!A16)</f>
        <v>89082901</v>
      </c>
      <c r="C16" s="9">
        <f>+SUMIFS(Document_CH78!I:I,Document_CH78!E:E,'Apresentados - Por ação'!A16)</f>
        <v>87706291</v>
      </c>
      <c r="D16" s="9">
        <f>+SUMIFS(Document_CH78!J:J,Document_CH78!E:E,'Apresentados - Por ação'!A16)</f>
        <v>123334933</v>
      </c>
      <c r="E16" s="9">
        <f>+SUMIFS(Document_CH78!K:K,Document_CH78!E:E,'Apresentados - Por ação'!A16)</f>
        <v>123326283.39999999</v>
      </c>
      <c r="F16" s="9">
        <f>+SUMIFS(Document_CH78!L:L,Document_CH78!E:E,'Apresentados - Por ação'!A16)</f>
        <v>111194023.82999997</v>
      </c>
      <c r="G16" s="14">
        <f>+SUMIFS(Document_CH78!M:M,Document_CH78!E:E,'Apresentados - Por ação'!A16)</f>
        <v>108677699.34</v>
      </c>
    </row>
    <row r="17" spans="1:7" x14ac:dyDescent="0.2">
      <c r="A17" s="13" t="s">
        <v>36</v>
      </c>
      <c r="B17" s="9">
        <f>+SUMIFS(Document_CH78!H:H,Document_CH78!E:E,'Apresentados - Por ação'!A17)</f>
        <v>0</v>
      </c>
      <c r="C17" s="9">
        <f>+SUMIFS(Document_CH78!I:I,Document_CH78!E:E,'Apresentados - Por ação'!A17)</f>
        <v>0</v>
      </c>
      <c r="D17" s="9">
        <f>+SUMIFS(Document_CH78!J:J,Document_CH78!E:E,'Apresentados - Por ação'!A17)</f>
        <v>0</v>
      </c>
      <c r="E17" s="9">
        <f>+SUMIFS(Document_CH78!K:K,Document_CH78!E:E,'Apresentados - Por ação'!A17)</f>
        <v>0</v>
      </c>
      <c r="F17" s="9">
        <f>+SUMIFS(Document_CH78!L:L,Document_CH78!E:E,'Apresentados - Por ação'!A17)</f>
        <v>0</v>
      </c>
      <c r="G17" s="14">
        <f>+SUMIFS(Document_CH78!M:M,Document_CH78!E:E,'Apresentados - Por ação'!A17)</f>
        <v>0</v>
      </c>
    </row>
    <row r="18" spans="1:7" x14ac:dyDescent="0.2">
      <c r="A18" s="13" t="s">
        <v>37</v>
      </c>
      <c r="B18" s="9">
        <f>+SUMIFS(Document_CH78!H:H,Document_CH78!E:E,'Apresentados - Por ação'!A18)</f>
        <v>0</v>
      </c>
      <c r="C18" s="9">
        <f>+SUMIFS(Document_CH78!I:I,Document_CH78!E:E,'Apresentados - Por ação'!A18)</f>
        <v>0</v>
      </c>
      <c r="D18" s="9">
        <f>+SUMIFS(Document_CH78!J:J,Document_CH78!E:E,'Apresentados - Por ação'!A18)</f>
        <v>0</v>
      </c>
      <c r="E18" s="9">
        <f>+SUMIFS(Document_CH78!K:K,Document_CH78!E:E,'Apresentados - Por ação'!A18)</f>
        <v>0</v>
      </c>
      <c r="F18" s="9">
        <f>+SUMIFS(Document_CH78!L:L,Document_CH78!E:E,'Apresentados - Por ação'!A18)</f>
        <v>0</v>
      </c>
      <c r="G18" s="14">
        <f>+SUMIFS(Document_CH78!M:M,Document_CH78!E:E,'Apresentados - Por ação'!A18)</f>
        <v>0</v>
      </c>
    </row>
    <row r="19" spans="1:7" x14ac:dyDescent="0.2">
      <c r="A19" s="13" t="s">
        <v>38</v>
      </c>
      <c r="B19" s="9">
        <f>+SUMIFS(Document_CH78!H:H,Document_CH78!E:E,'Apresentados - Por ação'!A19)</f>
        <v>16432114</v>
      </c>
      <c r="C19" s="9">
        <f>+SUMIFS(Document_CH78!I:I,Document_CH78!E:E,'Apresentados - Por ação'!A19)</f>
        <v>15885020</v>
      </c>
      <c r="D19" s="9">
        <f>+SUMIFS(Document_CH78!J:J,Document_CH78!E:E,'Apresentados - Por ação'!A19)</f>
        <v>16091983</v>
      </c>
      <c r="E19" s="9">
        <f>+SUMIFS(Document_CH78!K:K,Document_CH78!E:E,'Apresentados - Por ação'!A19)</f>
        <v>16091983</v>
      </c>
      <c r="F19" s="9">
        <f>+SUMIFS(Document_CH78!L:L,Document_CH78!E:E,'Apresentados - Por ação'!A19)</f>
        <v>13579383.029999999</v>
      </c>
      <c r="G19" s="14">
        <f>+SUMIFS(Document_CH78!M:M,Document_CH78!E:E,'Apresentados - Por ação'!A19)</f>
        <v>13579383.029999999</v>
      </c>
    </row>
    <row r="20" spans="1:7" x14ac:dyDescent="0.2">
      <c r="A20" s="13" t="s">
        <v>39</v>
      </c>
      <c r="B20" s="9">
        <f>+SUMIFS(Document_CH78!H:H,Document_CH78!E:E,'Apresentados - Por ação'!A20)</f>
        <v>15750953</v>
      </c>
      <c r="C20" s="9">
        <f>+SUMIFS(Document_CH78!I:I,Document_CH78!E:E,'Apresentados - Por ação'!A20)</f>
        <v>16027914</v>
      </c>
      <c r="D20" s="9">
        <f>+SUMIFS(Document_CH78!J:J,Document_CH78!E:E,'Apresentados - Por ação'!A20)</f>
        <v>20325360</v>
      </c>
      <c r="E20" s="9">
        <f>+SUMIFS(Document_CH78!K:K,Document_CH78!E:E,'Apresentados - Por ação'!A20)</f>
        <v>20325359.469999999</v>
      </c>
      <c r="F20" s="9">
        <f>+SUMIFS(Document_CH78!L:L,Document_CH78!E:E,'Apresentados - Por ação'!A20)</f>
        <v>13581738.590000002</v>
      </c>
      <c r="G20" s="14">
        <f>+SUMIFS(Document_CH78!M:M,Document_CH78!E:E,'Apresentados - Por ação'!A20)</f>
        <v>13053672.180000002</v>
      </c>
    </row>
    <row r="21" spans="1:7" x14ac:dyDescent="0.2">
      <c r="A21" s="13" t="s">
        <v>57</v>
      </c>
      <c r="B21" s="9">
        <f>+SUMIFS(Document_CH78!H:H,Document_CH78!E:E,'Apresentados - Por ação'!A21)</f>
        <v>13000</v>
      </c>
      <c r="C21" s="9">
        <f>+SUMIFS(Document_CH78!I:I,Document_CH78!E:E,'Apresentados - Por ação'!A21)</f>
        <v>13000</v>
      </c>
      <c r="D21" s="9">
        <f>+SUMIFS(Document_CH78!J:J,Document_CH78!E:E,'Apresentados - Por ação'!A21)</f>
        <v>13000</v>
      </c>
      <c r="E21" s="9">
        <f>+SUMIFS(Document_CH78!K:K,Document_CH78!E:E,'Apresentados - Por ação'!A21)</f>
        <v>0</v>
      </c>
      <c r="F21" s="9">
        <f>+SUMIFS(Document_CH78!L:L,Document_CH78!E:E,'Apresentados - Por ação'!A21)</f>
        <v>0</v>
      </c>
      <c r="G21" s="14">
        <f>+SUMIFS(Document_CH78!M:M,Document_CH78!E:E,'Apresentados - Por ação'!A21)</f>
        <v>0</v>
      </c>
    </row>
    <row r="22" spans="1:7" x14ac:dyDescent="0.2">
      <c r="A22" s="13" t="s">
        <v>58</v>
      </c>
      <c r="B22" s="9">
        <f>+SUMIFS(Document_CH78!H:H,Document_CH78!E:E,'Apresentados - Por ação'!A22)</f>
        <v>13000</v>
      </c>
      <c r="C22" s="9">
        <f>+SUMIFS(Document_CH78!I:I,Document_CH78!E:E,'Apresentados - Por ação'!A22)</f>
        <v>13000</v>
      </c>
      <c r="D22" s="9">
        <f>+SUMIFS(Document_CH78!J:J,Document_CH78!E:E,'Apresentados - Por ação'!A22)</f>
        <v>13000</v>
      </c>
      <c r="E22" s="9">
        <f>+SUMIFS(Document_CH78!K:K,Document_CH78!E:E,'Apresentados - Por ação'!A22)</f>
        <v>11203.47</v>
      </c>
      <c r="F22" s="9">
        <f>+SUMIFS(Document_CH78!L:L,Document_CH78!E:E,'Apresentados - Por ação'!A22)</f>
        <v>11203.47</v>
      </c>
      <c r="G22" s="14">
        <f>+SUMIFS(Document_CH78!M:M,Document_CH78!E:E,'Apresentados - Por ação'!A22)</f>
        <v>11203.47</v>
      </c>
    </row>
    <row r="23" spans="1:7" x14ac:dyDescent="0.2">
      <c r="A23" s="13" t="s">
        <v>59</v>
      </c>
      <c r="B23" s="9">
        <f>+SUMIFS(Document_CH78!H:H,Document_CH78!E:E,'Apresentados - Por ação'!A23)</f>
        <v>125200</v>
      </c>
      <c r="C23" s="9">
        <f>+SUMIFS(Document_CH78!I:I,Document_CH78!E:E,'Apresentados - Por ação'!A23)</f>
        <v>125200</v>
      </c>
      <c r="D23" s="9">
        <f>+SUMIFS(Document_CH78!J:J,Document_CH78!E:E,'Apresentados - Por ação'!A23)</f>
        <v>125200</v>
      </c>
      <c r="E23" s="9">
        <f>+SUMIFS(Document_CH78!K:K,Document_CH78!E:E,'Apresentados - Por ação'!A23)</f>
        <v>120448.14</v>
      </c>
      <c r="F23" s="9">
        <f>+SUMIFS(Document_CH78!L:L,Document_CH78!E:E,'Apresentados - Por ação'!A23)</f>
        <v>120448.14</v>
      </c>
      <c r="G23" s="14">
        <f>+SUMIFS(Document_CH78!M:M,Document_CH78!E:E,'Apresentados - Por ação'!A23)</f>
        <v>120448.14</v>
      </c>
    </row>
    <row r="24" spans="1:7" ht="12.75" thickBot="1" x14ac:dyDescent="0.25">
      <c r="A24" s="15" t="s">
        <v>13</v>
      </c>
      <c r="B24" s="16">
        <f>SUM(B7:B23)</f>
        <v>1046127731</v>
      </c>
      <c r="C24" s="16">
        <f t="shared" ref="C24:G24" si="0">SUM(C7:C23)</f>
        <v>1045523173</v>
      </c>
      <c r="D24" s="16">
        <f t="shared" si="0"/>
        <v>1163448561</v>
      </c>
      <c r="E24" s="16">
        <f t="shared" si="0"/>
        <v>1159088626.6800001</v>
      </c>
      <c r="F24" s="16">
        <f t="shared" si="0"/>
        <v>1101529176.96</v>
      </c>
      <c r="G24" s="17">
        <f t="shared" si="0"/>
        <v>1012721962.7399999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G24" sqref="G24"/>
    </sheetView>
  </sheetViews>
  <sheetFormatPr defaultRowHeight="12" x14ac:dyDescent="0.2"/>
  <cols>
    <col min="1" max="1" width="31.28515625" style="7" bestFit="1" customWidth="1"/>
    <col min="2" max="7" width="14.85546875" style="7" bestFit="1" customWidth="1"/>
    <col min="8" max="16384" width="9.140625" style="7"/>
  </cols>
  <sheetData>
    <row r="1" spans="1:7" x14ac:dyDescent="0.2">
      <c r="A1" s="7" t="s">
        <v>46</v>
      </c>
    </row>
    <row r="2" spans="1:7" x14ac:dyDescent="0.2">
      <c r="A2" s="7" t="s">
        <v>61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27" t="s">
        <v>51</v>
      </c>
      <c r="B5" s="27"/>
      <c r="C5" s="27"/>
      <c r="D5" s="27"/>
      <c r="E5" s="27"/>
      <c r="F5" s="27"/>
      <c r="G5" s="27"/>
    </row>
    <row r="6" spans="1:7" x14ac:dyDescent="0.2">
      <c r="A6" s="21" t="s">
        <v>5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18</v>
      </c>
      <c r="B7" s="9">
        <f>+SUMIFS(Document_CH78!H:H,Document_CH78!F:F,'Apresentados - Por GrupoDespesa'!A7)</f>
        <v>790837549</v>
      </c>
      <c r="C7" s="9">
        <f>+SUMIFS(Document_CH78!I:I,Document_CH78!F:F,'Apresentados - Por GrupoDespesa'!A7)</f>
        <v>790837549</v>
      </c>
      <c r="D7" s="9">
        <f>+SUMIFS(Document_CH78!J:J,Document_CH78!F:F,'Apresentados - Por GrupoDespesa'!A7)</f>
        <v>843917291</v>
      </c>
      <c r="E7" s="9">
        <f>+SUMIFS(Document_CH78!K:K,Document_CH78!F:F,'Apresentados - Por GrupoDespesa'!A7)</f>
        <v>840192268.66999996</v>
      </c>
      <c r="F7" s="9">
        <f>+SUMIFS(Document_CH78!L:L,Document_CH78!F:F,'Apresentados - Por GrupoDespesa'!A7)</f>
        <v>840192268.66999996</v>
      </c>
      <c r="G7" s="14">
        <f>+SUMIFS(Document_CH78!M:M,Document_CH78!F:F,'Apresentados - Por GrupoDespesa'!A7)</f>
        <v>757603913.54999995</v>
      </c>
    </row>
    <row r="8" spans="1:7" x14ac:dyDescent="0.2">
      <c r="A8" s="13" t="s">
        <v>25</v>
      </c>
      <c r="B8" s="9">
        <f>+SUMIFS(Document_CH78!H:H,Document_CH78!F:F,'Apresentados - Por GrupoDespesa'!A8)</f>
        <v>247290528</v>
      </c>
      <c r="C8" s="9">
        <f>+SUMIFS(Document_CH78!I:I,Document_CH78!F:F,'Apresentados - Por GrupoDespesa'!A8)</f>
        <v>246118352</v>
      </c>
      <c r="D8" s="9">
        <f>+SUMIFS(Document_CH78!J:J,Document_CH78!F:F,'Apresentados - Por GrupoDespesa'!A8)</f>
        <v>315320691</v>
      </c>
      <c r="E8" s="9">
        <f>+SUMIFS(Document_CH78!K:K,Document_CH78!F:F,'Apresentados - Por GrupoDespesa'!A8)</f>
        <v>314686020.45999998</v>
      </c>
      <c r="F8" s="9">
        <f>+SUMIFS(Document_CH78!L:L,Document_CH78!F:F,'Apresentados - Por GrupoDespesa'!A8)</f>
        <v>259981519.81999996</v>
      </c>
      <c r="G8" s="14">
        <f>+SUMIFS(Document_CH78!M:M,Document_CH78!F:F,'Apresentados - Por GrupoDespesa'!A8)</f>
        <v>254193808.08999994</v>
      </c>
    </row>
    <row r="9" spans="1:7" x14ac:dyDescent="0.2">
      <c r="A9" s="13" t="s">
        <v>31</v>
      </c>
      <c r="B9" s="9">
        <f>+SUMIFS(Document_CH78!H:H,Document_CH78!F:F,'Apresentados - Por GrupoDespesa'!A9)</f>
        <v>7999654</v>
      </c>
      <c r="C9" s="9">
        <f>+SUMIFS(Document_CH78!I:I,Document_CH78!F:F,'Apresentados - Por GrupoDespesa'!A9)</f>
        <v>8567272</v>
      </c>
      <c r="D9" s="9">
        <f>+SUMIFS(Document_CH78!J:J,Document_CH78!F:F,'Apresentados - Por GrupoDespesa'!A9)</f>
        <v>4210579</v>
      </c>
      <c r="E9" s="9">
        <f>+SUMIFS(Document_CH78!K:K,Document_CH78!F:F,'Apresentados - Por GrupoDespesa'!A9)</f>
        <v>4210337.55</v>
      </c>
      <c r="F9" s="9">
        <f>+SUMIFS(Document_CH78!L:L,Document_CH78!F:F,'Apresentados - Por GrupoDespesa'!A9)</f>
        <v>1355388.47</v>
      </c>
      <c r="G9" s="14">
        <f>+SUMIFS(Document_CH78!M:M,Document_CH78!F:F,'Apresentados - Por GrupoDespesa'!A9)</f>
        <v>924241.09999999986</v>
      </c>
    </row>
    <row r="10" spans="1:7" ht="15.75" thickBot="1" x14ac:dyDescent="0.25">
      <c r="A10" s="20" t="s">
        <v>13</v>
      </c>
      <c r="B10" s="16">
        <f t="shared" ref="B10:G10" si="0">SUM(B7:B9)</f>
        <v>1046127731</v>
      </c>
      <c r="C10" s="16">
        <f t="shared" si="0"/>
        <v>1045523173</v>
      </c>
      <c r="D10" s="16">
        <f t="shared" si="0"/>
        <v>1163448561</v>
      </c>
      <c r="E10" s="16">
        <f t="shared" si="0"/>
        <v>1159088626.6799998</v>
      </c>
      <c r="F10" s="16">
        <f t="shared" si="0"/>
        <v>1101529176.96</v>
      </c>
      <c r="G10" s="17">
        <f t="shared" si="0"/>
        <v>1012721962.7399999</v>
      </c>
    </row>
    <row r="11" spans="1:7" ht="15" x14ac:dyDescent="0.25">
      <c r="A11" s="5"/>
      <c r="B11" s="5"/>
      <c r="C11" s="5"/>
      <c r="D11" s="5"/>
      <c r="E11" s="5"/>
      <c r="F11" s="5"/>
      <c r="G11" s="5"/>
    </row>
    <row r="12" spans="1:7" ht="15" x14ac:dyDescent="0.25">
      <c r="A12" s="5"/>
      <c r="B12" s="5"/>
      <c r="C12" s="5"/>
      <c r="D12" s="5"/>
      <c r="E12" s="5"/>
      <c r="F12" s="5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5" x14ac:dyDescent="0.25">
      <c r="A14" s="5"/>
      <c r="B14" s="5"/>
      <c r="C14" s="5"/>
      <c r="D14" s="5"/>
      <c r="E14" s="5"/>
      <c r="F14" s="5"/>
      <c r="G14" s="5"/>
    </row>
    <row r="15" spans="1:7" ht="15" x14ac:dyDescent="0.25">
      <c r="A15" s="5"/>
      <c r="B15" s="5"/>
      <c r="C15" s="5"/>
      <c r="D15" s="5"/>
      <c r="E15" s="5"/>
      <c r="F15" s="5"/>
      <c r="G15" s="5"/>
    </row>
    <row r="16" spans="1:7" ht="15" x14ac:dyDescent="0.25">
      <c r="A16" s="5"/>
      <c r="B16" s="5"/>
      <c r="C16" s="5"/>
      <c r="D16" s="5"/>
      <c r="E16" s="5"/>
      <c r="F16" s="5"/>
      <c r="G16" s="5"/>
    </row>
    <row r="17" spans="1:7" ht="15" x14ac:dyDescent="0.25">
      <c r="A17" s="5"/>
      <c r="B17" s="5"/>
      <c r="C17" s="5"/>
      <c r="D17" s="5"/>
      <c r="E17" s="5"/>
      <c r="F17" s="5"/>
      <c r="G17" s="5"/>
    </row>
    <row r="18" spans="1:7" ht="15" x14ac:dyDescent="0.25">
      <c r="A18" s="5"/>
      <c r="B18" s="5"/>
      <c r="C18" s="5"/>
      <c r="D18" s="5"/>
      <c r="E18" s="5"/>
      <c r="F18" s="5"/>
      <c r="G18" s="5"/>
    </row>
    <row r="19" spans="1:7" ht="15" x14ac:dyDescent="0.25">
      <c r="A19" s="5"/>
      <c r="B19" s="5"/>
      <c r="C19" s="5"/>
      <c r="D19" s="5"/>
      <c r="E19" s="5"/>
      <c r="F19" s="5"/>
      <c r="G19" s="5"/>
    </row>
    <row r="20" spans="1:7" ht="15" x14ac:dyDescent="0.25">
      <c r="A20" s="5"/>
      <c r="B20" s="5"/>
      <c r="C20" s="5"/>
      <c r="D20" s="5"/>
      <c r="E20" s="5"/>
      <c r="F20" s="5"/>
      <c r="G20" s="5"/>
    </row>
    <row r="21" spans="1:7" ht="15" x14ac:dyDescent="0.25">
      <c r="A21" s="5"/>
      <c r="B21" s="5"/>
      <c r="C21" s="5"/>
      <c r="D21" s="5"/>
      <c r="E21" s="5"/>
      <c r="F21" s="5"/>
      <c r="G21" s="5"/>
    </row>
    <row r="22" spans="1:7" ht="15" x14ac:dyDescent="0.25">
      <c r="A22" s="5"/>
      <c r="B22" s="5"/>
      <c r="C22" s="5"/>
      <c r="D22" s="5"/>
      <c r="E22" s="5"/>
      <c r="F22" s="5"/>
      <c r="G22" s="5"/>
    </row>
    <row r="23" spans="1:7" ht="15" x14ac:dyDescent="0.25">
      <c r="A23" s="5"/>
      <c r="B23" s="5"/>
      <c r="C23" s="5"/>
      <c r="D23" s="5"/>
      <c r="E23" s="5"/>
      <c r="F23" s="5"/>
      <c r="G23" s="5"/>
    </row>
    <row r="24" spans="1:7" ht="15" x14ac:dyDescent="0.25">
      <c r="A24" s="5"/>
      <c r="B24" s="5"/>
      <c r="C24" s="5"/>
      <c r="D24" s="5"/>
      <c r="E24" s="5"/>
      <c r="F24" s="5"/>
      <c r="G24" s="5"/>
    </row>
    <row r="25" spans="1:7" ht="15" x14ac:dyDescent="0.25">
      <c r="A25" s="5"/>
      <c r="B25" s="5"/>
      <c r="C25" s="5"/>
      <c r="D25" s="5"/>
      <c r="E25" s="5"/>
      <c r="F25" s="5"/>
      <c r="G25" s="5"/>
    </row>
    <row r="26" spans="1:7" ht="15" x14ac:dyDescent="0.25">
      <c r="A26" s="5"/>
      <c r="B26" s="5"/>
      <c r="C26" s="5"/>
      <c r="D26" s="5"/>
      <c r="E26" s="5"/>
      <c r="F26" s="5"/>
      <c r="G26" s="5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G14"/>
  <sheetViews>
    <sheetView workbookViewId="0">
      <selection activeCell="D34" sqref="D34"/>
    </sheetView>
  </sheetViews>
  <sheetFormatPr defaultRowHeight="12" x14ac:dyDescent="0.2"/>
  <cols>
    <col min="1" max="1" width="68.5703125" style="7" bestFit="1" customWidth="1"/>
    <col min="2" max="7" width="14.85546875" style="7" bestFit="1" customWidth="1"/>
    <col min="8" max="8" width="17" style="7" customWidth="1"/>
    <col min="9" max="9" width="18" style="7" customWidth="1"/>
    <col min="10" max="10" width="17.5703125" style="7" customWidth="1"/>
    <col min="11" max="11" width="19.7109375" style="7" customWidth="1"/>
    <col min="12" max="16384" width="9.140625" style="7"/>
  </cols>
  <sheetData>
    <row r="1" spans="1:7" x14ac:dyDescent="0.2">
      <c r="A1" s="7" t="s">
        <v>46</v>
      </c>
    </row>
    <row r="2" spans="1:7" x14ac:dyDescent="0.2">
      <c r="A2" s="7" t="s">
        <v>61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28" t="s">
        <v>52</v>
      </c>
      <c r="B5" s="28"/>
      <c r="C5" s="28"/>
      <c r="D5" s="28"/>
      <c r="E5" s="28"/>
      <c r="F5" s="28"/>
      <c r="G5" s="28"/>
    </row>
    <row r="6" spans="1:7" x14ac:dyDescent="0.2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19</v>
      </c>
      <c r="B7" s="9">
        <f>+SUMIFS(Document_CH78!H:H,Document_CH78!G:G,'Apresentados - Por Fonte'!A7)</f>
        <v>668545884</v>
      </c>
      <c r="C7" s="9">
        <f>+SUMIFS(Document_CH78!I:I,Document_CH78!G:G,'Apresentados - Por Fonte'!A7)</f>
        <v>667941326</v>
      </c>
      <c r="D7" s="9">
        <f>+SUMIFS(Document_CH78!J:J,Document_CH78!G:G,'Apresentados - Por Fonte'!A7)</f>
        <v>725704368</v>
      </c>
      <c r="E7" s="9">
        <f>+SUMIFS(Document_CH78!K:K,Document_CH78!G:G,'Apresentados - Por Fonte'!A7)</f>
        <v>722061230.31000006</v>
      </c>
      <c r="F7" s="9">
        <f>+SUMIFS(Document_CH78!L:L,Document_CH78!G:G,'Apresentados - Por Fonte'!A7)</f>
        <v>715171170.84000003</v>
      </c>
      <c r="G7" s="14">
        <f>+SUMIFS(Document_CH78!M:M,Document_CH78!G:G,'Apresentados - Por Fonte'!A7)</f>
        <v>635543513.20000005</v>
      </c>
    </row>
    <row r="8" spans="1:7" x14ac:dyDescent="0.2">
      <c r="A8" s="13" t="s">
        <v>54</v>
      </c>
      <c r="B8" s="9">
        <f>+SUMIFS(Document_CH78!H:H,Document_CH78!G:G,'Apresentados - Por Fonte'!A8)</f>
        <v>0</v>
      </c>
      <c r="C8" s="9">
        <f>+SUMIFS(Document_CH78!I:I,Document_CH78!G:G,'Apresentados - Por Fonte'!A8)</f>
        <v>0</v>
      </c>
      <c r="D8" s="9">
        <f>+SUMIFS(Document_CH78!J:J,Document_CH78!G:G,'Apresentados - Por Fonte'!A8)</f>
        <v>27056474</v>
      </c>
      <c r="E8" s="9">
        <f>+SUMIFS(Document_CH78!K:K,Document_CH78!G:G,'Apresentados - Por Fonte'!A8)</f>
        <v>27056473.469999999</v>
      </c>
      <c r="F8" s="9">
        <f>+SUMIFS(Document_CH78!L:L,Document_CH78!G:G,'Apresentados - Por Fonte'!A8)</f>
        <v>22250074.879999999</v>
      </c>
      <c r="G8" s="14">
        <f>+SUMIFS(Document_CH78!M:M,Document_CH78!G:G,'Apresentados - Por Fonte'!A8)</f>
        <v>22069336.999999996</v>
      </c>
    </row>
    <row r="9" spans="1:7" x14ac:dyDescent="0.2">
      <c r="A9" s="13" t="s">
        <v>20</v>
      </c>
      <c r="B9" s="9">
        <f>+SUMIFS(Document_CH78!H:H,Document_CH78!G:G,'Apresentados - Por Fonte'!A9)</f>
        <v>237698045</v>
      </c>
      <c r="C9" s="9">
        <f>+SUMIFS(Document_CH78!I:I,Document_CH78!G:G,'Apresentados - Por Fonte'!A9)</f>
        <v>237698045</v>
      </c>
      <c r="D9" s="9">
        <f>+SUMIFS(Document_CH78!J:J,Document_CH78!G:G,'Apresentados - Por Fonte'!A9)</f>
        <v>237698045</v>
      </c>
      <c r="E9" s="9">
        <f>+SUMIFS(Document_CH78!K:K,Document_CH78!G:G,'Apresentados - Por Fonte'!A9)</f>
        <v>236983648.90000001</v>
      </c>
      <c r="F9" s="9">
        <f>+SUMIFS(Document_CH78!L:L,Document_CH78!G:G,'Apresentados - Por Fonte'!A9)</f>
        <v>236983648.90000001</v>
      </c>
      <c r="G9" s="14">
        <f>+SUMIFS(Document_CH78!M:M,Document_CH78!G:G,'Apresentados - Por Fonte'!A9)</f>
        <v>230538862.81</v>
      </c>
    </row>
    <row r="10" spans="1:7" x14ac:dyDescent="0.2">
      <c r="A10" s="13" t="s">
        <v>28</v>
      </c>
      <c r="B10" s="9">
        <f>+SUMIFS(Document_CH78!H:H,Document_CH78!G:G,'Apresentados - Por Fonte'!A10)</f>
        <v>0</v>
      </c>
      <c r="C10" s="9">
        <f>+SUMIFS(Document_CH78!I:I,Document_CH78!G:G,'Apresentados - Por Fonte'!A10)</f>
        <v>0</v>
      </c>
      <c r="D10" s="9">
        <f>+SUMIFS(Document_CH78!J:J,Document_CH78!G:G,'Apresentados - Por Fonte'!A10)</f>
        <v>0</v>
      </c>
      <c r="E10" s="9">
        <f>+SUMIFS(Document_CH78!K:K,Document_CH78!G:G,'Apresentados - Por Fonte'!A10)</f>
        <v>0</v>
      </c>
      <c r="F10" s="9">
        <f>+SUMIFS(Document_CH78!L:L,Document_CH78!G:G,'Apresentados - Por Fonte'!A10)</f>
        <v>0</v>
      </c>
      <c r="G10" s="14">
        <f>+SUMIFS(Document_CH78!M:M,Document_CH78!G:G,'Apresentados - Por Fonte'!A10)</f>
        <v>0</v>
      </c>
    </row>
    <row r="11" spans="1:7" x14ac:dyDescent="0.2">
      <c r="A11" s="13" t="s">
        <v>32</v>
      </c>
      <c r="B11" s="9">
        <f>+SUMIFS(Document_CH78!H:H,Document_CH78!G:G,'Apresentados - Por Fonte'!A11)</f>
        <v>139883802</v>
      </c>
      <c r="C11" s="9">
        <f>+SUMIFS(Document_CH78!I:I,Document_CH78!G:G,'Apresentados - Por Fonte'!A11)</f>
        <v>139883802</v>
      </c>
      <c r="D11" s="9">
        <f>+SUMIFS(Document_CH78!J:J,Document_CH78!G:G,'Apresentados - Por Fonte'!A11)</f>
        <v>139883802</v>
      </c>
      <c r="E11" s="9">
        <f>+SUMIFS(Document_CH78!K:K,Document_CH78!G:G,'Apresentados - Por Fonte'!A11)</f>
        <v>139881401.99999997</v>
      </c>
      <c r="F11" s="9">
        <f>+SUMIFS(Document_CH78!L:L,Document_CH78!G:G,'Apresentados - Por Fonte'!A11)</f>
        <v>121542163.40999998</v>
      </c>
      <c r="G11" s="14">
        <f>+SUMIFS(Document_CH78!M:M,Document_CH78!G:G,'Apresentados - Por Fonte'!A11)</f>
        <v>119967173.08999996</v>
      </c>
    </row>
    <row r="12" spans="1:7" x14ac:dyDescent="0.2">
      <c r="A12" s="13" t="s">
        <v>34</v>
      </c>
      <c r="B12" s="9">
        <f>+SUMIFS(Document_CH78!H:H,Document_CH78!G:G,'Apresentados - Por Fonte'!A12)</f>
        <v>0</v>
      </c>
      <c r="C12" s="9">
        <f>+SUMIFS(Document_CH78!I:I,Document_CH78!G:G,'Apresentados - Por Fonte'!A12)</f>
        <v>0</v>
      </c>
      <c r="D12" s="9">
        <f>+SUMIFS(Document_CH78!J:J,Document_CH78!G:G,'Apresentados - Por Fonte'!A12)</f>
        <v>33105872</v>
      </c>
      <c r="E12" s="9">
        <f>+SUMIFS(Document_CH78!K:K,Document_CH78!G:G,'Apresentados - Por Fonte'!A12)</f>
        <v>33105872</v>
      </c>
      <c r="F12" s="9">
        <f>+SUMIFS(Document_CH78!L:L,Document_CH78!G:G,'Apresentados - Por Fonte'!A12)</f>
        <v>5582118.9299999978</v>
      </c>
      <c r="G12" s="14">
        <f>+SUMIFS(Document_CH78!M:M,Document_CH78!G:G,'Apresentados - Por Fonte'!A12)</f>
        <v>4603076.6399999978</v>
      </c>
    </row>
    <row r="13" spans="1:7" x14ac:dyDescent="0.2">
      <c r="A13" s="13" t="s">
        <v>40</v>
      </c>
      <c r="B13" s="9">
        <f>+SUMIFS(Document_CH78!H:H,Document_CH78!G:G,'Apresentados - Por Fonte'!A13)</f>
        <v>0</v>
      </c>
      <c r="C13" s="9">
        <f>+SUMIFS(Document_CH78!I:I,Document_CH78!G:G,'Apresentados - Por Fonte'!A13)</f>
        <v>0</v>
      </c>
      <c r="D13" s="9">
        <f>+SUMIFS(Document_CH78!J:J,Document_CH78!G:G,'Apresentados - Por Fonte'!A13)</f>
        <v>0</v>
      </c>
      <c r="E13" s="9">
        <f>+SUMIFS(Document_CH78!K:K,Document_CH78!G:G,'Apresentados - Por Fonte'!A13)</f>
        <v>0</v>
      </c>
      <c r="F13" s="9">
        <f>+SUMIFS(Document_CH78!L:L,Document_CH78!G:G,'Apresentados - Por Fonte'!A13)</f>
        <v>0</v>
      </c>
      <c r="G13" s="14">
        <f>+SUMIFS(Document_CH78!M:M,Document_CH78!G:G,'Apresentados - Por Fonte'!A13)</f>
        <v>0</v>
      </c>
    </row>
    <row r="14" spans="1:7" ht="12.75" thickBot="1" x14ac:dyDescent="0.25">
      <c r="A14" s="19" t="s">
        <v>13</v>
      </c>
      <c r="B14" s="16">
        <f t="shared" ref="B14:G14" si="0">SUM(B7:B13)</f>
        <v>1046127731</v>
      </c>
      <c r="C14" s="16">
        <f t="shared" si="0"/>
        <v>1045523173</v>
      </c>
      <c r="D14" s="16">
        <f t="shared" si="0"/>
        <v>1163448561</v>
      </c>
      <c r="E14" s="16">
        <f t="shared" si="0"/>
        <v>1159088626.6800001</v>
      </c>
      <c r="F14" s="16">
        <f t="shared" si="0"/>
        <v>1101529176.96</v>
      </c>
      <c r="G14" s="17">
        <f t="shared" si="0"/>
        <v>1012721962.7399999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2025-06-05T12:59:03Z</dcterms:modified>
</cp:coreProperties>
</file>