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FJF\Desktop\"/>
    </mc:Choice>
  </mc:AlternateContent>
  <xr:revisionPtr revIDLastSave="0" documentId="13_ncr:1_{9F2D4425-E0B3-4E82-831B-1332871CB73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ocument_CH78" sheetId="1" r:id="rId1"/>
    <sheet name="Apresentados - Por Função" sheetId="2" r:id="rId2"/>
    <sheet name="Apresentados - Por Programa" sheetId="3" r:id="rId3"/>
    <sheet name="Apresentados - Por ação" sheetId="4" r:id="rId4"/>
    <sheet name="Apresentados - Por GrupoDespesa" sheetId="5" r:id="rId5"/>
    <sheet name="Apresentados - Por Fonte" sheetId="6" r:id="rId6"/>
  </sheets>
  <definedNames>
    <definedName name="_xlnm._FilterDatabase" localSheetId="0" hidden="1">Document_CH78!$A$2:$M$35</definedName>
  </definedNames>
  <calcPr calcId="191029"/>
</workbook>
</file>

<file path=xl/calcChain.xml><?xml version="1.0" encoding="utf-8"?>
<calcChain xmlns="http://schemas.openxmlformats.org/spreadsheetml/2006/main">
  <c r="G8" i="6" l="1"/>
  <c r="G9" i="6"/>
  <c r="G10" i="6"/>
  <c r="G11" i="6"/>
  <c r="G12" i="6"/>
  <c r="G13" i="6"/>
  <c r="G14" i="6"/>
  <c r="G15" i="6"/>
  <c r="G7" i="6"/>
  <c r="F8" i="6"/>
  <c r="F9" i="6"/>
  <c r="F10" i="6"/>
  <c r="F11" i="6"/>
  <c r="F12" i="6"/>
  <c r="F13" i="6"/>
  <c r="F14" i="6"/>
  <c r="F15" i="6"/>
  <c r="F7" i="6"/>
  <c r="E8" i="6"/>
  <c r="E9" i="6"/>
  <c r="E10" i="6"/>
  <c r="E11" i="6"/>
  <c r="E12" i="6"/>
  <c r="E13" i="6"/>
  <c r="E14" i="6"/>
  <c r="E15" i="6"/>
  <c r="E7" i="6"/>
  <c r="D8" i="6"/>
  <c r="D9" i="6"/>
  <c r="D10" i="6"/>
  <c r="D11" i="6"/>
  <c r="D12" i="6"/>
  <c r="D13" i="6"/>
  <c r="D14" i="6"/>
  <c r="D15" i="6"/>
  <c r="D7" i="6"/>
  <c r="C8" i="6"/>
  <c r="C9" i="6"/>
  <c r="C10" i="6"/>
  <c r="C11" i="6"/>
  <c r="C12" i="6"/>
  <c r="C13" i="6"/>
  <c r="C14" i="6"/>
  <c r="C15" i="6"/>
  <c r="C7" i="6"/>
  <c r="B8" i="6"/>
  <c r="B9" i="6"/>
  <c r="B10" i="6"/>
  <c r="B11" i="6"/>
  <c r="B12" i="6"/>
  <c r="B13" i="6"/>
  <c r="B14" i="6"/>
  <c r="B15" i="6"/>
  <c r="B7" i="6"/>
  <c r="A3" i="6"/>
  <c r="D16" i="6" l="1"/>
  <c r="C16" i="6"/>
  <c r="B16" i="6"/>
  <c r="E16" i="6" l="1"/>
  <c r="B10" i="3"/>
  <c r="C10" i="3"/>
  <c r="D10" i="3"/>
  <c r="E10" i="3"/>
  <c r="F10" i="3"/>
  <c r="G10" i="3"/>
  <c r="A3" i="5"/>
  <c r="A3" i="4"/>
  <c r="A3" i="3"/>
  <c r="B8" i="5"/>
  <c r="C8" i="5"/>
  <c r="D8" i="5"/>
  <c r="E8" i="5"/>
  <c r="F8" i="5"/>
  <c r="G8" i="5"/>
  <c r="B9" i="5"/>
  <c r="C9" i="5"/>
  <c r="D9" i="5"/>
  <c r="E9" i="5"/>
  <c r="F9" i="5"/>
  <c r="G9" i="5"/>
  <c r="G7" i="5"/>
  <c r="F7" i="5"/>
  <c r="E7" i="5"/>
  <c r="D7" i="5"/>
  <c r="C7" i="5"/>
  <c r="B7" i="5"/>
  <c r="B8" i="4"/>
  <c r="C8" i="4"/>
  <c r="D8" i="4"/>
  <c r="E8" i="4"/>
  <c r="F8" i="4"/>
  <c r="G8" i="4"/>
  <c r="B9" i="4"/>
  <c r="C9" i="4"/>
  <c r="D9" i="4"/>
  <c r="E9" i="4"/>
  <c r="F9" i="4"/>
  <c r="G9" i="4"/>
  <c r="B10" i="4"/>
  <c r="C10" i="4"/>
  <c r="D10" i="4"/>
  <c r="E10" i="4"/>
  <c r="F10" i="4"/>
  <c r="G10" i="4"/>
  <c r="B11" i="4"/>
  <c r="C11" i="4"/>
  <c r="D11" i="4"/>
  <c r="E11" i="4"/>
  <c r="F11" i="4"/>
  <c r="G11" i="4"/>
  <c r="B12" i="4"/>
  <c r="C12" i="4"/>
  <c r="D12" i="4"/>
  <c r="E12" i="4"/>
  <c r="F12" i="4"/>
  <c r="G12" i="4"/>
  <c r="B13" i="4"/>
  <c r="C13" i="4"/>
  <c r="D13" i="4"/>
  <c r="E13" i="4"/>
  <c r="F13" i="4"/>
  <c r="G13" i="4"/>
  <c r="B14" i="4"/>
  <c r="C14" i="4"/>
  <c r="D14" i="4"/>
  <c r="E14" i="4"/>
  <c r="F14" i="4"/>
  <c r="G14" i="4"/>
  <c r="B15" i="4"/>
  <c r="C15" i="4"/>
  <c r="D15" i="4"/>
  <c r="E15" i="4"/>
  <c r="F15" i="4"/>
  <c r="G15" i="4"/>
  <c r="B16" i="4"/>
  <c r="C16" i="4"/>
  <c r="D16" i="4"/>
  <c r="E16" i="4"/>
  <c r="F16" i="4"/>
  <c r="G16" i="4"/>
  <c r="B17" i="4"/>
  <c r="C17" i="4"/>
  <c r="D17" i="4"/>
  <c r="E17" i="4"/>
  <c r="F17" i="4"/>
  <c r="G17" i="4"/>
  <c r="B18" i="4"/>
  <c r="C18" i="4"/>
  <c r="D18" i="4"/>
  <c r="E18" i="4"/>
  <c r="F18" i="4"/>
  <c r="G18" i="4"/>
  <c r="B19" i="4"/>
  <c r="C19" i="4"/>
  <c r="D19" i="4"/>
  <c r="E19" i="4"/>
  <c r="F19" i="4"/>
  <c r="G19" i="4"/>
  <c r="B20" i="4"/>
  <c r="C20" i="4"/>
  <c r="D20" i="4"/>
  <c r="E20" i="4"/>
  <c r="F20" i="4"/>
  <c r="G20" i="4"/>
  <c r="B21" i="4"/>
  <c r="C21" i="4"/>
  <c r="D21" i="4"/>
  <c r="E21" i="4"/>
  <c r="F21" i="4"/>
  <c r="G21" i="4"/>
  <c r="B22" i="4"/>
  <c r="C22" i="4"/>
  <c r="D22" i="4"/>
  <c r="E22" i="4"/>
  <c r="F22" i="4"/>
  <c r="G22" i="4"/>
  <c r="B23" i="4"/>
  <c r="C23" i="4"/>
  <c r="D23" i="4"/>
  <c r="E23" i="4"/>
  <c r="F23" i="4"/>
  <c r="G23" i="4"/>
  <c r="G7" i="4"/>
  <c r="F7" i="4"/>
  <c r="E7" i="4"/>
  <c r="D7" i="4"/>
  <c r="C7" i="4"/>
  <c r="B7" i="4"/>
  <c r="G12" i="3"/>
  <c r="F12" i="3"/>
  <c r="E12" i="3"/>
  <c r="D12" i="3"/>
  <c r="C12" i="3"/>
  <c r="B12" i="3"/>
  <c r="G11" i="3"/>
  <c r="F11" i="3"/>
  <c r="E11" i="3"/>
  <c r="D11" i="3"/>
  <c r="C11" i="3"/>
  <c r="B11" i="3"/>
  <c r="G9" i="3"/>
  <c r="F9" i="3"/>
  <c r="E9" i="3"/>
  <c r="D9" i="3"/>
  <c r="C9" i="3"/>
  <c r="B9" i="3"/>
  <c r="G8" i="3"/>
  <c r="F8" i="3"/>
  <c r="E8" i="3"/>
  <c r="D8" i="3"/>
  <c r="C8" i="3"/>
  <c r="B8" i="3"/>
  <c r="G7" i="3"/>
  <c r="F7" i="3"/>
  <c r="E7" i="3"/>
  <c r="D7" i="3"/>
  <c r="C7" i="3"/>
  <c r="B7" i="3"/>
  <c r="B8" i="2"/>
  <c r="C8" i="2"/>
  <c r="D8" i="2"/>
  <c r="E8" i="2"/>
  <c r="F8" i="2"/>
  <c r="G8" i="2"/>
  <c r="B9" i="2"/>
  <c r="C9" i="2"/>
  <c r="D9" i="2"/>
  <c r="E9" i="2"/>
  <c r="F9" i="2"/>
  <c r="G9" i="2"/>
  <c r="G7" i="2"/>
  <c r="F7" i="2"/>
  <c r="E7" i="2"/>
  <c r="D7" i="2"/>
  <c r="C7" i="2"/>
  <c r="B7" i="2"/>
  <c r="F16" i="6" l="1"/>
  <c r="G16" i="6"/>
  <c r="G24" i="4"/>
  <c r="E10" i="5"/>
  <c r="D10" i="5"/>
  <c r="B10" i="5"/>
  <c r="F10" i="5"/>
  <c r="C10" i="5"/>
  <c r="G10" i="5"/>
  <c r="C24" i="4"/>
  <c r="D24" i="4"/>
  <c r="B24" i="4"/>
  <c r="F24" i="4"/>
  <c r="E24" i="4"/>
  <c r="E13" i="3"/>
  <c r="D13" i="3"/>
  <c r="F13" i="3"/>
  <c r="B13" i="3"/>
  <c r="C13" i="3"/>
  <c r="G13" i="3"/>
  <c r="D10" i="2"/>
  <c r="B10" i="2"/>
  <c r="F10" i="2"/>
  <c r="E10" i="2"/>
  <c r="C10" i="2"/>
  <c r="G10" i="2"/>
</calcChain>
</file>

<file path=xl/sharedStrings.xml><?xml version="1.0" encoding="utf-8"?>
<sst xmlns="http://schemas.openxmlformats.org/spreadsheetml/2006/main" count="304" uniqueCount="65">
  <si>
    <t>Ano</t>
  </si>
  <si>
    <t>Função</t>
  </si>
  <si>
    <t>Unidade Orçamentária</t>
  </si>
  <si>
    <t>Programa</t>
  </si>
  <si>
    <t>Ação</t>
  </si>
  <si>
    <t>Grupo de Despesa</t>
  </si>
  <si>
    <t>Fonte</t>
  </si>
  <si>
    <t>Projeto de Lei</t>
  </si>
  <si>
    <t>Dotação Inicial</t>
  </si>
  <si>
    <t>Dotação Atual</t>
  </si>
  <si>
    <t>Empenhado</t>
  </si>
  <si>
    <t>Liquidado</t>
  </si>
  <si>
    <t>Pago</t>
  </si>
  <si>
    <t>Total</t>
  </si>
  <si>
    <t>09 - Previdência Social</t>
  </si>
  <si>
    <t>26237 - Universidade Federal de Juiz de Fora</t>
  </si>
  <si>
    <t>0032 - Programa de Gestão e Manutenção do Poder Executivo</t>
  </si>
  <si>
    <t>0181 - Aposentadorias e Pensões Civis da União</t>
  </si>
  <si>
    <t>1 - Pessoal e Encargos Sociais</t>
  </si>
  <si>
    <t>12 - Educação</t>
  </si>
  <si>
    <t>09HB - Contribuição da União, de suas Autarquias e Fundações para o Custeio do Regime de Previdência dos Servidores Públicos Federais</t>
  </si>
  <si>
    <t>20TP - Ativos Civis da União</t>
  </si>
  <si>
    <t>212B - Benefícios Obrigatórios aos Servidores Civis, Empregados, Militares e seus Dependentes</t>
  </si>
  <si>
    <t>3 - Outras Despesas Correntes</t>
  </si>
  <si>
    <t>2004 - Assistência Médica e Odontológica aos Servidores Civis, Empregados, Militares e seus Dependentes</t>
  </si>
  <si>
    <t>4572 - Capacitação de Servidores Públicos Federais em Processo de Qualificação e Requalificação</t>
  </si>
  <si>
    <t>20RI - Funcionamento das Instituições Federais de Educação Básica</t>
  </si>
  <si>
    <t>15R3 - Apoio à Consolidação, Reestruturação e Modernização das Instituições Federais de Ensino Superior</t>
  </si>
  <si>
    <t>4 - Investimentos</t>
  </si>
  <si>
    <t>20GK - Fomento às Ações de Graduação, Pós-Graduação, Ensino, Pesquisa e Extensão</t>
  </si>
  <si>
    <t>20RK - Funcionamento de Instituições Federais de Ensino Superior</t>
  </si>
  <si>
    <t>21D7 - Apoio à Educação a Distância</t>
  </si>
  <si>
    <t>4002 - Assistência ao Estudante de Ensino Superior</t>
  </si>
  <si>
    <t>8282 - Reestruturação e Modernização das Instituições Federais de Ensino Superior</t>
  </si>
  <si>
    <t>28 - Encargos Especiais</t>
  </si>
  <si>
    <t>0909 - Operações Especiais: Outros Encargos Especiais</t>
  </si>
  <si>
    <t>0910 - Operações Especiais: Gestão da Participação em Organismos e Entidades Nacionais e Internacionais</t>
  </si>
  <si>
    <t>Status da Seleção:</t>
  </si>
  <si>
    <t>Unidade Orçamentária: 26237 - Universidade Federal de Juiz de Fora</t>
  </si>
  <si>
    <t>Universidade Federal de Juiz de Fora</t>
  </si>
  <si>
    <t>Planilha de resultado do SIOP</t>
  </si>
  <si>
    <t>Por Função</t>
  </si>
  <si>
    <t>Por Programa</t>
  </si>
  <si>
    <t>Por ação</t>
  </si>
  <si>
    <t>Por Grupo de Despesa</t>
  </si>
  <si>
    <t>Por Fonte</t>
  </si>
  <si>
    <t>Dados SIOP extraídos em 03/06/2025</t>
  </si>
  <si>
    <t>100 - Recursos Primários de Livre Aplicação</t>
  </si>
  <si>
    <t>151 - Recursos Livres da Seguridade Social</t>
  </si>
  <si>
    <t>156 - Contribuição do Servidor para o Plano de Seguridade Social do Servidor Público</t>
  </si>
  <si>
    <t>169 - Contribuição Patronal para o Plano de Seguridade Social do Servidor Público</t>
  </si>
  <si>
    <t>5011 - Educação Básica de Qualidade</t>
  </si>
  <si>
    <t>5013 - Educação Superior - Graduação, Pós-Graduação, Ensino, Pesquisa e Extensão</t>
  </si>
  <si>
    <t>150 - Recursos Próprios Primários de Livre Aplicação</t>
  </si>
  <si>
    <t>188 - Recursos Financeiros de Livre Aplicação</t>
  </si>
  <si>
    <t>350 - Recursos Próprios Primários de Livre Aplicação</t>
  </si>
  <si>
    <t>380 - Recursos Próprios Financeiros</t>
  </si>
  <si>
    <t>180 - Recursos Próprios Financeiros</t>
  </si>
  <si>
    <t>0901 - Operações Especiais: Cumprimento de Sentenças Judiciais</t>
  </si>
  <si>
    <t>0005 - Sentenças Judiciais Transitadas em Julgado (Precatórios)</t>
  </si>
  <si>
    <t>00S6 - Benefício Especial e Demais Complementações de Aposentadorias</t>
  </si>
  <si>
    <t>00OQ - Contribuições a Organismos Internacionais sem Exigência de Programação Específica</t>
  </si>
  <si>
    <t>00PW - Contribuições a Entidades Nacionais sem Exigência de Programação Específica</t>
  </si>
  <si>
    <t>Ano: 2022</t>
  </si>
  <si>
    <t>Ano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</si>
</sst>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1E0B5"/>
        <bgColor indexed="64"/>
      </patternFill>
    </fill>
    <fill>
      <patternFill patternType="solid">
        <fgColor rgb="FFE7EF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rgb="FFBBD192"/>
      </left>
      <right style="thin">
        <color rgb="FFBBD192"/>
      </right>
      <top style="medium">
        <color rgb="FF000000"/>
      </top>
      <bottom style="thin">
        <color rgb="FFBBD192"/>
      </bottom>
      <diagonal/>
    </border>
    <border>
      <left style="thin">
        <color rgb="FFBBD192"/>
      </left>
      <right style="medium">
        <color rgb="FF000000"/>
      </right>
      <top style="medium">
        <color rgb="FF000000"/>
      </top>
      <bottom style="thin">
        <color rgb="FFBBD192"/>
      </bottom>
      <diagonal/>
    </border>
    <border>
      <left style="thin">
        <color rgb="FFBBD192"/>
      </left>
      <right style="thin">
        <color rgb="FFBBD192"/>
      </right>
      <top style="thin">
        <color rgb="FFBBD192"/>
      </top>
      <bottom style="thin">
        <color rgb="FFBBD192"/>
      </bottom>
      <diagonal/>
    </border>
    <border>
      <left style="thin">
        <color rgb="FFBBD192"/>
      </left>
      <right/>
      <top style="medium">
        <color rgb="FFBBD192"/>
      </top>
      <bottom style="medium">
        <color rgb="FFBBD192"/>
      </bottom>
      <diagonal/>
    </border>
    <border>
      <left/>
      <right/>
      <top style="medium">
        <color rgb="FFBBD192"/>
      </top>
      <bottom style="medium">
        <color rgb="FFBBD192"/>
      </bottom>
      <diagonal/>
    </border>
    <border>
      <left/>
      <right style="thin">
        <color rgb="FFBBD192"/>
      </right>
      <top style="medium">
        <color rgb="FFBBD192"/>
      </top>
      <bottom style="medium">
        <color rgb="FFBBD192"/>
      </bottom>
      <diagonal/>
    </border>
    <border>
      <left style="thin">
        <color rgb="FFBBD192"/>
      </left>
      <right style="thin">
        <color rgb="FFBBD192"/>
      </right>
      <top style="medium">
        <color rgb="FFBBD192"/>
      </top>
      <bottom style="medium">
        <color rgb="FFBBD192"/>
      </bottom>
      <diagonal/>
    </border>
    <border>
      <left/>
      <right/>
      <top/>
      <bottom/>
      <diagonal/>
    </border>
    <border>
      <left style="medium">
        <color indexed="64"/>
      </left>
      <right style="thin">
        <color rgb="FFBBD192"/>
      </right>
      <top style="medium">
        <color indexed="64"/>
      </top>
      <bottom style="thin">
        <color rgb="FFBBD192"/>
      </bottom>
      <diagonal/>
    </border>
    <border>
      <left style="thin">
        <color rgb="FFBBD192"/>
      </left>
      <right style="thin">
        <color rgb="FFBBD192"/>
      </right>
      <top style="medium">
        <color indexed="64"/>
      </top>
      <bottom style="thin">
        <color rgb="FFBBD192"/>
      </bottom>
      <diagonal/>
    </border>
    <border>
      <left style="thin">
        <color rgb="FFBBD192"/>
      </left>
      <right style="medium">
        <color indexed="64"/>
      </right>
      <top style="medium">
        <color indexed="64"/>
      </top>
      <bottom style="thin">
        <color rgb="FFBBD192"/>
      </bottom>
      <diagonal/>
    </border>
    <border>
      <left style="medium">
        <color indexed="64"/>
      </left>
      <right style="thin">
        <color rgb="FFBBD192"/>
      </right>
      <top style="thin">
        <color rgb="FFBBD192"/>
      </top>
      <bottom style="thin">
        <color rgb="FFBBD192"/>
      </bottom>
      <diagonal/>
    </border>
    <border>
      <left style="thin">
        <color rgb="FFBBD192"/>
      </left>
      <right style="medium">
        <color indexed="64"/>
      </right>
      <top style="thin">
        <color rgb="FFBBD192"/>
      </top>
      <bottom style="thin">
        <color rgb="FFBBD192"/>
      </bottom>
      <diagonal/>
    </border>
    <border>
      <left style="medium">
        <color indexed="64"/>
      </left>
      <right style="thin">
        <color rgb="FFBBD192"/>
      </right>
      <top style="thin">
        <color rgb="FFBBD192"/>
      </top>
      <bottom style="medium">
        <color indexed="64"/>
      </bottom>
      <diagonal/>
    </border>
    <border>
      <left style="thin">
        <color rgb="FFBBD192"/>
      </left>
      <right style="thin">
        <color rgb="FFBBD192"/>
      </right>
      <top style="thin">
        <color rgb="FFBBD192"/>
      </top>
      <bottom style="medium">
        <color indexed="64"/>
      </bottom>
      <diagonal/>
    </border>
    <border>
      <left style="thin">
        <color rgb="FFBBD192"/>
      </left>
      <right style="medium">
        <color indexed="64"/>
      </right>
      <top style="thin">
        <color rgb="FFBBD192"/>
      </top>
      <bottom style="medium">
        <color indexed="64"/>
      </bottom>
      <diagonal/>
    </border>
    <border>
      <left style="medium">
        <color indexed="64"/>
      </left>
      <right style="thin">
        <color rgb="FFBBD19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BBD192"/>
      </right>
      <top style="thin">
        <color rgb="FFBBD192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3" fontId="1" fillId="2" borderId="7" xfId="0" applyNumberFormat="1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right" vertical="center"/>
    </xf>
    <xf numFmtId="0" fontId="0" fillId="4" borderId="0" xfId="0" applyFill="1"/>
    <xf numFmtId="0" fontId="3" fillId="4" borderId="8" xfId="0" applyFont="1" applyFill="1" applyBorder="1" applyAlignment="1">
      <alignment horizontal="left" vertical="top"/>
    </xf>
    <xf numFmtId="0" fontId="5" fillId="4" borderId="0" xfId="0" applyFont="1" applyFill="1"/>
    <xf numFmtId="4" fontId="5" fillId="4" borderId="0" xfId="0" applyNumberFormat="1" applyFont="1" applyFill="1" applyAlignment="1">
      <alignment horizontal="right"/>
    </xf>
    <xf numFmtId="4" fontId="3" fillId="4" borderId="3" xfId="0" applyNumberFormat="1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/>
    </xf>
    <xf numFmtId="4" fontId="6" fillId="4" borderId="10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4" fontId="3" fillId="4" borderId="13" xfId="0" applyNumberFormat="1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center" vertical="center"/>
    </xf>
    <xf numFmtId="4" fontId="6" fillId="4" borderId="15" xfId="0" applyNumberFormat="1" applyFont="1" applyFill="1" applyBorder="1" applyAlignment="1">
      <alignment horizontal="right" vertical="center"/>
    </xf>
    <xf numFmtId="4" fontId="6" fillId="4" borderId="16" xfId="0" applyNumberFormat="1" applyFont="1" applyFill="1" applyBorder="1" applyAlignment="1">
      <alignment horizontal="right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left" vertical="center"/>
    </xf>
    <xf numFmtId="0" fontId="4" fillId="4" borderId="1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/>
    </xf>
    <xf numFmtId="4" fontId="6" fillId="4" borderId="10" xfId="0" applyNumberFormat="1" applyFont="1" applyFill="1" applyBorder="1" applyAlignment="1">
      <alignment horizontal="center"/>
    </xf>
    <xf numFmtId="4" fontId="6" fillId="4" borderId="11" xfId="0" applyNumberFormat="1" applyFont="1" applyFill="1" applyBorder="1" applyAlignment="1">
      <alignment horizontal="center"/>
    </xf>
    <xf numFmtId="0" fontId="3" fillId="5" borderId="8" xfId="0" applyFont="1" applyFill="1" applyBorder="1" applyAlignment="1">
      <alignment horizontal="left" vertical="top"/>
    </xf>
    <xf numFmtId="0" fontId="3" fillId="4" borderId="20" xfId="0" applyFont="1" applyFill="1" applyBorder="1" applyAlignment="1">
      <alignment horizontal="left" vertical="center"/>
    </xf>
    <xf numFmtId="0" fontId="7" fillId="4" borderId="8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1" fillId="2" borderId="5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9"/>
  <sheetViews>
    <sheetView tabSelected="1" workbookViewId="0">
      <selection activeCell="C45" sqref="C45"/>
    </sheetView>
  </sheetViews>
  <sheetFormatPr defaultRowHeight="15" x14ac:dyDescent="0.25"/>
  <cols>
    <col min="1" max="1" width="9.7109375" customWidth="1"/>
    <col min="2" max="2" width="17.28515625" bestFit="1" customWidth="1"/>
    <col min="3" max="3" width="32.7109375" bestFit="1" customWidth="1"/>
    <col min="4" max="4" width="66.42578125" style="30" customWidth="1"/>
    <col min="5" max="5" width="58.5703125" style="30" customWidth="1"/>
    <col min="6" max="6" width="22.7109375" bestFit="1" customWidth="1"/>
    <col min="7" max="7" width="54.7109375" style="30" customWidth="1"/>
    <col min="8" max="11" width="12.28515625" bestFit="1" customWidth="1"/>
    <col min="12" max="13" width="10.85546875" bestFit="1" customWidth="1"/>
  </cols>
  <sheetData>
    <row r="1" spans="1:13" ht="15.75" thickBot="1" x14ac:dyDescent="0.3">
      <c r="A1" s="25" t="s">
        <v>40</v>
      </c>
    </row>
    <row r="2" spans="1:13" s="39" customFormat="1" ht="42" customHeight="1" thickBot="1" x14ac:dyDescent="0.3">
      <c r="A2" s="35" t="s">
        <v>0</v>
      </c>
      <c r="B2" s="35" t="s">
        <v>1</v>
      </c>
      <c r="C2" s="35" t="s">
        <v>2</v>
      </c>
      <c r="D2" s="36" t="s">
        <v>3</v>
      </c>
      <c r="E2" s="36" t="s">
        <v>4</v>
      </c>
      <c r="F2" s="35" t="s">
        <v>5</v>
      </c>
      <c r="G2" s="37" t="s">
        <v>6</v>
      </c>
      <c r="H2" s="38" t="s">
        <v>7</v>
      </c>
      <c r="I2" s="38" t="s">
        <v>8</v>
      </c>
      <c r="J2" s="38" t="s">
        <v>9</v>
      </c>
      <c r="K2" s="38" t="s">
        <v>10</v>
      </c>
      <c r="L2" s="38" t="s">
        <v>11</v>
      </c>
      <c r="M2" s="38" t="s">
        <v>12</v>
      </c>
    </row>
    <row r="3" spans="1:13" ht="42" customHeight="1" thickBot="1" x14ac:dyDescent="0.3">
      <c r="A3" s="1" t="s">
        <v>13</v>
      </c>
      <c r="B3" s="2"/>
      <c r="C3" s="2"/>
      <c r="D3" s="31"/>
      <c r="E3" s="31"/>
      <c r="F3" s="2"/>
      <c r="G3" s="34"/>
      <c r="H3" s="3">
        <v>1006031285</v>
      </c>
      <c r="I3" s="3">
        <v>1006833786</v>
      </c>
      <c r="J3" s="3">
        <v>1013635894</v>
      </c>
      <c r="K3" s="3">
        <v>1009073117.959999</v>
      </c>
      <c r="L3" s="3">
        <v>977964470.13999987</v>
      </c>
      <c r="M3" s="3">
        <v>925757568.39999962</v>
      </c>
    </row>
    <row r="4" spans="1:13" ht="42" customHeight="1" x14ac:dyDescent="0.25">
      <c r="A4" s="38">
        <v>2022</v>
      </c>
      <c r="B4" s="4" t="s">
        <v>14</v>
      </c>
      <c r="C4" s="4" t="s">
        <v>15</v>
      </c>
      <c r="D4" s="32" t="s">
        <v>16</v>
      </c>
      <c r="E4" s="32" t="s">
        <v>17</v>
      </c>
      <c r="F4" s="4" t="s">
        <v>18</v>
      </c>
      <c r="G4" s="32" t="s">
        <v>47</v>
      </c>
      <c r="H4" s="5">
        <v>0</v>
      </c>
      <c r="I4" s="5">
        <v>0</v>
      </c>
      <c r="J4" s="5">
        <v>847133</v>
      </c>
      <c r="K4" s="5">
        <v>847133</v>
      </c>
      <c r="L4" s="5">
        <v>847133</v>
      </c>
      <c r="M4" s="5">
        <v>0</v>
      </c>
    </row>
    <row r="5" spans="1:13" ht="42" customHeight="1" x14ac:dyDescent="0.25">
      <c r="A5" s="38">
        <v>2022</v>
      </c>
      <c r="B5" s="4" t="s">
        <v>14</v>
      </c>
      <c r="C5" s="4" t="s">
        <v>15</v>
      </c>
      <c r="D5" s="32" t="s">
        <v>16</v>
      </c>
      <c r="E5" s="32" t="s">
        <v>17</v>
      </c>
      <c r="F5" s="4" t="s">
        <v>18</v>
      </c>
      <c r="G5" s="32" t="s">
        <v>48</v>
      </c>
      <c r="H5" s="5">
        <v>0</v>
      </c>
      <c r="I5" s="5">
        <v>0</v>
      </c>
      <c r="J5" s="5">
        <v>2299591</v>
      </c>
      <c r="K5" s="5">
        <v>2299591</v>
      </c>
      <c r="L5" s="5">
        <v>2299591</v>
      </c>
      <c r="M5" s="5">
        <v>0</v>
      </c>
    </row>
    <row r="6" spans="1:13" ht="42" customHeight="1" x14ac:dyDescent="0.25">
      <c r="A6" s="38">
        <v>2022</v>
      </c>
      <c r="B6" s="4" t="s">
        <v>14</v>
      </c>
      <c r="C6" s="4" t="s">
        <v>15</v>
      </c>
      <c r="D6" s="32" t="s">
        <v>16</v>
      </c>
      <c r="E6" s="32" t="s">
        <v>17</v>
      </c>
      <c r="F6" s="4" t="s">
        <v>18</v>
      </c>
      <c r="G6" s="32" t="s">
        <v>49</v>
      </c>
      <c r="H6" s="5">
        <v>0</v>
      </c>
      <c r="I6" s="5">
        <v>0</v>
      </c>
      <c r="J6" s="5">
        <v>2173505</v>
      </c>
      <c r="K6" s="5">
        <v>2173505</v>
      </c>
      <c r="L6" s="5">
        <v>2173505</v>
      </c>
      <c r="M6" s="5">
        <v>0</v>
      </c>
    </row>
    <row r="7" spans="1:13" ht="42" customHeight="1" x14ac:dyDescent="0.25">
      <c r="A7" s="38">
        <v>2022</v>
      </c>
      <c r="B7" s="4" t="s">
        <v>14</v>
      </c>
      <c r="C7" s="4" t="s">
        <v>15</v>
      </c>
      <c r="D7" s="32" t="s">
        <v>16</v>
      </c>
      <c r="E7" s="32" t="s">
        <v>17</v>
      </c>
      <c r="F7" s="4" t="s">
        <v>18</v>
      </c>
      <c r="G7" s="32" t="s">
        <v>50</v>
      </c>
      <c r="H7" s="5">
        <v>235768481</v>
      </c>
      <c r="I7" s="5">
        <v>235768481</v>
      </c>
      <c r="J7" s="5">
        <v>235768481</v>
      </c>
      <c r="K7" s="5">
        <v>234794918.49000001</v>
      </c>
      <c r="L7" s="5">
        <v>234794918.49000001</v>
      </c>
      <c r="M7" s="5">
        <v>224669959.49000001</v>
      </c>
    </row>
    <row r="8" spans="1:13" ht="42" customHeight="1" x14ac:dyDescent="0.25">
      <c r="A8" s="38">
        <v>2022</v>
      </c>
      <c r="B8" s="4" t="s">
        <v>19</v>
      </c>
      <c r="C8" s="4" t="s">
        <v>15</v>
      </c>
      <c r="D8" s="32" t="s">
        <v>16</v>
      </c>
      <c r="E8" s="32" t="s">
        <v>20</v>
      </c>
      <c r="F8" s="4" t="s">
        <v>18</v>
      </c>
      <c r="G8" s="32" t="s">
        <v>47</v>
      </c>
      <c r="H8" s="5">
        <v>94020244</v>
      </c>
      <c r="I8" s="5">
        <v>94020244</v>
      </c>
      <c r="J8" s="5">
        <v>94020244</v>
      </c>
      <c r="K8" s="5">
        <v>91180538.739999995</v>
      </c>
      <c r="L8" s="5">
        <v>91180538.739999995</v>
      </c>
      <c r="M8" s="5">
        <v>91180538.739999995</v>
      </c>
    </row>
    <row r="9" spans="1:13" ht="42" customHeight="1" x14ac:dyDescent="0.25">
      <c r="A9" s="38">
        <v>2022</v>
      </c>
      <c r="B9" s="4" t="s">
        <v>19</v>
      </c>
      <c r="C9" s="4" t="s">
        <v>15</v>
      </c>
      <c r="D9" s="32" t="s">
        <v>16</v>
      </c>
      <c r="E9" s="32" t="s">
        <v>21</v>
      </c>
      <c r="F9" s="4" t="s">
        <v>18</v>
      </c>
      <c r="G9" s="32" t="s">
        <v>47</v>
      </c>
      <c r="H9" s="5">
        <v>443292390</v>
      </c>
      <c r="I9" s="5">
        <v>438859466</v>
      </c>
      <c r="J9" s="5">
        <v>446383240</v>
      </c>
      <c r="K9" s="5">
        <v>446171091.04000008</v>
      </c>
      <c r="L9" s="5">
        <v>446171091.04000008</v>
      </c>
      <c r="M9" s="5">
        <v>412841508.24000001</v>
      </c>
    </row>
    <row r="10" spans="1:13" ht="42" customHeight="1" x14ac:dyDescent="0.25">
      <c r="A10" s="38">
        <v>2022</v>
      </c>
      <c r="B10" s="4" t="s">
        <v>19</v>
      </c>
      <c r="C10" s="4" t="s">
        <v>15</v>
      </c>
      <c r="D10" s="32" t="s">
        <v>16</v>
      </c>
      <c r="E10" s="32" t="s">
        <v>22</v>
      </c>
      <c r="F10" s="4" t="s">
        <v>23</v>
      </c>
      <c r="G10" s="32" t="s">
        <v>47</v>
      </c>
      <c r="H10" s="5">
        <v>19940396</v>
      </c>
      <c r="I10" s="5">
        <v>19940396</v>
      </c>
      <c r="J10" s="5">
        <v>19940396</v>
      </c>
      <c r="K10" s="5">
        <v>19649158.120000001</v>
      </c>
      <c r="L10" s="5">
        <v>19649158.120000001</v>
      </c>
      <c r="M10" s="5">
        <v>18027925.149999999</v>
      </c>
    </row>
    <row r="11" spans="1:13" ht="42" customHeight="1" x14ac:dyDescent="0.25">
      <c r="A11" s="38">
        <v>2022</v>
      </c>
      <c r="B11" s="4" t="s">
        <v>19</v>
      </c>
      <c r="C11" s="4" t="s">
        <v>15</v>
      </c>
      <c r="D11" s="32" t="s">
        <v>16</v>
      </c>
      <c r="E11" s="32" t="s">
        <v>24</v>
      </c>
      <c r="F11" s="4" t="s">
        <v>23</v>
      </c>
      <c r="G11" s="32" t="s">
        <v>47</v>
      </c>
      <c r="H11" s="5">
        <v>10468012</v>
      </c>
      <c r="I11" s="5">
        <v>10468012</v>
      </c>
      <c r="J11" s="5">
        <v>10468012</v>
      </c>
      <c r="K11" s="5">
        <v>10223408.1</v>
      </c>
      <c r="L11" s="5">
        <v>10223408.1</v>
      </c>
      <c r="M11" s="5">
        <v>9378945.6400000006</v>
      </c>
    </row>
    <row r="12" spans="1:13" ht="42" customHeight="1" x14ac:dyDescent="0.25">
      <c r="A12" s="38">
        <v>2022</v>
      </c>
      <c r="B12" s="4" t="s">
        <v>19</v>
      </c>
      <c r="C12" s="4" t="s">
        <v>15</v>
      </c>
      <c r="D12" s="32" t="s">
        <v>16</v>
      </c>
      <c r="E12" s="32" t="s">
        <v>25</v>
      </c>
      <c r="F12" s="4" t="s">
        <v>23</v>
      </c>
      <c r="G12" s="32" t="s">
        <v>47</v>
      </c>
      <c r="H12" s="5">
        <v>1500000</v>
      </c>
      <c r="I12" s="5">
        <v>1410000</v>
      </c>
      <c r="J12" s="5">
        <v>920000</v>
      </c>
      <c r="K12" s="5">
        <v>920000</v>
      </c>
      <c r="L12" s="5">
        <v>706778.57000000007</v>
      </c>
      <c r="M12" s="5">
        <v>706778.57000000007</v>
      </c>
    </row>
    <row r="13" spans="1:13" ht="42" customHeight="1" x14ac:dyDescent="0.25">
      <c r="A13" s="38">
        <v>2022</v>
      </c>
      <c r="B13" s="4" t="s">
        <v>19</v>
      </c>
      <c r="C13" s="4" t="s">
        <v>15</v>
      </c>
      <c r="D13" s="32" t="s">
        <v>51</v>
      </c>
      <c r="E13" s="32" t="s">
        <v>26</v>
      </c>
      <c r="F13" s="4" t="s">
        <v>23</v>
      </c>
      <c r="G13" s="32" t="s">
        <v>47</v>
      </c>
      <c r="H13" s="5">
        <v>1147694</v>
      </c>
      <c r="I13" s="5">
        <v>1078833</v>
      </c>
      <c r="J13" s="5">
        <v>1078833</v>
      </c>
      <c r="K13" s="5">
        <v>1078833</v>
      </c>
      <c r="L13" s="5">
        <v>772873</v>
      </c>
      <c r="M13" s="5">
        <v>772873</v>
      </c>
    </row>
    <row r="14" spans="1:13" ht="42" customHeight="1" x14ac:dyDescent="0.25">
      <c r="A14" s="38">
        <v>2022</v>
      </c>
      <c r="B14" s="4" t="s">
        <v>19</v>
      </c>
      <c r="C14" s="4" t="s">
        <v>15</v>
      </c>
      <c r="D14" s="32" t="s">
        <v>52</v>
      </c>
      <c r="E14" s="32" t="s">
        <v>29</v>
      </c>
      <c r="F14" s="4" t="s">
        <v>23</v>
      </c>
      <c r="G14" s="32" t="s">
        <v>47</v>
      </c>
      <c r="H14" s="5">
        <v>19742000</v>
      </c>
      <c r="I14" s="5">
        <v>18557480</v>
      </c>
      <c r="J14" s="5">
        <v>18557480</v>
      </c>
      <c r="K14" s="5">
        <v>18557480</v>
      </c>
      <c r="L14" s="5">
        <v>14680000</v>
      </c>
      <c r="M14" s="5">
        <v>14486251.840000009</v>
      </c>
    </row>
    <row r="15" spans="1:13" ht="42" customHeight="1" x14ac:dyDescent="0.25">
      <c r="A15" s="38">
        <v>2022</v>
      </c>
      <c r="B15" s="4" t="s">
        <v>19</v>
      </c>
      <c r="C15" s="4" t="s">
        <v>15</v>
      </c>
      <c r="D15" s="32" t="s">
        <v>52</v>
      </c>
      <c r="E15" s="32" t="s">
        <v>29</v>
      </c>
      <c r="F15" s="4" t="s">
        <v>23</v>
      </c>
      <c r="G15" s="32" t="s">
        <v>53</v>
      </c>
      <c r="H15" s="5">
        <v>63800000</v>
      </c>
      <c r="I15" s="5">
        <v>63800000</v>
      </c>
      <c r="J15" s="5">
        <v>48864982</v>
      </c>
      <c r="K15" s="5">
        <v>48864981.999999993</v>
      </c>
      <c r="L15" s="5">
        <v>46642220.200000003</v>
      </c>
      <c r="M15" s="5">
        <v>46641414.79999999</v>
      </c>
    </row>
    <row r="16" spans="1:13" ht="42" customHeight="1" x14ac:dyDescent="0.25">
      <c r="A16" s="38">
        <v>2022</v>
      </c>
      <c r="B16" s="4" t="s">
        <v>19</v>
      </c>
      <c r="C16" s="4" t="s">
        <v>15</v>
      </c>
      <c r="D16" s="32" t="s">
        <v>52</v>
      </c>
      <c r="E16" s="32" t="s">
        <v>29</v>
      </c>
      <c r="F16" s="4" t="s">
        <v>23</v>
      </c>
      <c r="G16" s="32" t="s">
        <v>54</v>
      </c>
      <c r="H16" s="5">
        <v>0</v>
      </c>
      <c r="I16" s="5">
        <v>150000</v>
      </c>
      <c r="J16" s="5">
        <v>150000</v>
      </c>
      <c r="K16" s="5">
        <v>150000</v>
      </c>
      <c r="L16" s="5">
        <v>0</v>
      </c>
      <c r="M16" s="5">
        <v>0</v>
      </c>
    </row>
    <row r="17" spans="1:13" ht="42" customHeight="1" x14ac:dyDescent="0.25">
      <c r="A17" s="38">
        <v>2022</v>
      </c>
      <c r="B17" s="4" t="s">
        <v>19</v>
      </c>
      <c r="C17" s="4" t="s">
        <v>15</v>
      </c>
      <c r="D17" s="32" t="s">
        <v>52</v>
      </c>
      <c r="E17" s="32" t="s">
        <v>30</v>
      </c>
      <c r="F17" s="4" t="s">
        <v>23</v>
      </c>
      <c r="G17" s="32" t="s">
        <v>47</v>
      </c>
      <c r="H17" s="5">
        <v>40438356</v>
      </c>
      <c r="I17" s="5">
        <v>47400129</v>
      </c>
      <c r="J17" s="5">
        <v>47890129</v>
      </c>
      <c r="K17" s="5">
        <v>47890128.999999993</v>
      </c>
      <c r="L17" s="5">
        <v>46560193.019999988</v>
      </c>
      <c r="M17" s="5">
        <v>46545394.950000003</v>
      </c>
    </row>
    <row r="18" spans="1:13" ht="42" customHeight="1" x14ac:dyDescent="0.25">
      <c r="A18" s="38">
        <v>2022</v>
      </c>
      <c r="B18" s="4" t="s">
        <v>19</v>
      </c>
      <c r="C18" s="4" t="s">
        <v>15</v>
      </c>
      <c r="D18" s="32" t="s">
        <v>52</v>
      </c>
      <c r="E18" s="32" t="s">
        <v>30</v>
      </c>
      <c r="F18" s="4" t="s">
        <v>23</v>
      </c>
      <c r="G18" s="32" t="s">
        <v>53</v>
      </c>
      <c r="H18" s="5">
        <v>35770415</v>
      </c>
      <c r="I18" s="5">
        <v>35770415</v>
      </c>
      <c r="J18" s="5">
        <v>40623193</v>
      </c>
      <c r="K18" s="5">
        <v>40623193.000000007</v>
      </c>
      <c r="L18" s="5">
        <v>31591915.719999999</v>
      </c>
      <c r="M18" s="5">
        <v>31157765.059999999</v>
      </c>
    </row>
    <row r="19" spans="1:13" ht="42" customHeight="1" x14ac:dyDescent="0.25">
      <c r="A19" s="38">
        <v>2022</v>
      </c>
      <c r="B19" s="4" t="s">
        <v>19</v>
      </c>
      <c r="C19" s="4" t="s">
        <v>15</v>
      </c>
      <c r="D19" s="32" t="s">
        <v>52</v>
      </c>
      <c r="E19" s="32" t="s">
        <v>30</v>
      </c>
      <c r="F19" s="4" t="s">
        <v>23</v>
      </c>
      <c r="G19" s="32" t="s">
        <v>54</v>
      </c>
      <c r="H19" s="5">
        <v>0</v>
      </c>
      <c r="I19" s="5">
        <v>100000</v>
      </c>
      <c r="J19" s="5">
        <v>100000</v>
      </c>
      <c r="K19" s="5">
        <v>100000</v>
      </c>
      <c r="L19" s="5">
        <v>0</v>
      </c>
      <c r="M19" s="5">
        <v>0</v>
      </c>
    </row>
    <row r="20" spans="1:13" ht="42" customHeight="1" x14ac:dyDescent="0.25">
      <c r="A20" s="38">
        <v>2022</v>
      </c>
      <c r="B20" s="4" t="s">
        <v>19</v>
      </c>
      <c r="C20" s="4" t="s">
        <v>15</v>
      </c>
      <c r="D20" s="32" t="s">
        <v>52</v>
      </c>
      <c r="E20" s="32" t="s">
        <v>30</v>
      </c>
      <c r="F20" s="4" t="s">
        <v>23</v>
      </c>
      <c r="G20" s="32" t="s">
        <v>55</v>
      </c>
      <c r="H20" s="5">
        <v>0</v>
      </c>
      <c r="I20" s="5">
        <v>0</v>
      </c>
      <c r="J20" s="5">
        <v>1289255</v>
      </c>
      <c r="K20" s="5">
        <v>1289255</v>
      </c>
      <c r="L20" s="5">
        <v>640940.76</v>
      </c>
      <c r="M20" s="5">
        <v>618507.82999999996</v>
      </c>
    </row>
    <row r="21" spans="1:13" ht="42" customHeight="1" x14ac:dyDescent="0.25">
      <c r="A21" s="38">
        <v>2022</v>
      </c>
      <c r="B21" s="4" t="s">
        <v>19</v>
      </c>
      <c r="C21" s="4" t="s">
        <v>15</v>
      </c>
      <c r="D21" s="32" t="s">
        <v>52</v>
      </c>
      <c r="E21" s="32" t="s">
        <v>30</v>
      </c>
      <c r="F21" s="4" t="s">
        <v>23</v>
      </c>
      <c r="G21" s="32" t="s">
        <v>56</v>
      </c>
      <c r="H21" s="5">
        <v>0</v>
      </c>
      <c r="I21" s="5">
        <v>0</v>
      </c>
      <c r="J21" s="5">
        <v>1095389</v>
      </c>
      <c r="K21" s="5">
        <v>1095389</v>
      </c>
      <c r="L21" s="5">
        <v>604529.15</v>
      </c>
      <c r="M21" s="5">
        <v>604529.15</v>
      </c>
    </row>
    <row r="22" spans="1:13" ht="42" customHeight="1" x14ac:dyDescent="0.25">
      <c r="A22" s="38">
        <v>2022</v>
      </c>
      <c r="B22" s="4" t="s">
        <v>19</v>
      </c>
      <c r="C22" s="4" t="s">
        <v>15</v>
      </c>
      <c r="D22" s="32" t="s">
        <v>52</v>
      </c>
      <c r="E22" s="32" t="s">
        <v>30</v>
      </c>
      <c r="F22" s="4" t="s">
        <v>28</v>
      </c>
      <c r="G22" s="32" t="s">
        <v>47</v>
      </c>
      <c r="H22" s="5">
        <v>3571759</v>
      </c>
      <c r="I22" s="5">
        <v>3357454</v>
      </c>
      <c r="J22" s="5">
        <v>3357454</v>
      </c>
      <c r="K22" s="5">
        <v>3357454</v>
      </c>
      <c r="L22" s="5">
        <v>972537.49</v>
      </c>
      <c r="M22" s="5">
        <v>972537.49</v>
      </c>
    </row>
    <row r="23" spans="1:13" ht="42" customHeight="1" x14ac:dyDescent="0.25">
      <c r="A23" s="38">
        <v>2022</v>
      </c>
      <c r="B23" s="4" t="s">
        <v>19</v>
      </c>
      <c r="C23" s="4" t="s">
        <v>15</v>
      </c>
      <c r="D23" s="32" t="s">
        <v>52</v>
      </c>
      <c r="E23" s="32" t="s">
        <v>32</v>
      </c>
      <c r="F23" s="4" t="s">
        <v>23</v>
      </c>
      <c r="G23" s="32" t="s">
        <v>47</v>
      </c>
      <c r="H23" s="5">
        <v>16467314</v>
      </c>
      <c r="I23" s="5">
        <v>16467314</v>
      </c>
      <c r="J23" s="5">
        <v>16467314</v>
      </c>
      <c r="K23" s="5">
        <v>16467314</v>
      </c>
      <c r="L23" s="5">
        <v>14789896.449999999</v>
      </c>
      <c r="M23" s="5">
        <v>14789896.449999999</v>
      </c>
    </row>
    <row r="24" spans="1:13" ht="42" customHeight="1" x14ac:dyDescent="0.25">
      <c r="A24" s="38">
        <v>2022</v>
      </c>
      <c r="B24" s="4" t="s">
        <v>19</v>
      </c>
      <c r="C24" s="4" t="s">
        <v>15</v>
      </c>
      <c r="D24" s="32" t="s">
        <v>52</v>
      </c>
      <c r="E24" s="32" t="s">
        <v>33</v>
      </c>
      <c r="F24" s="4" t="s">
        <v>23</v>
      </c>
      <c r="G24" s="32" t="s">
        <v>47</v>
      </c>
      <c r="H24" s="5">
        <v>8474144</v>
      </c>
      <c r="I24" s="5">
        <v>7965696</v>
      </c>
      <c r="J24" s="5">
        <v>12800598</v>
      </c>
      <c r="K24" s="5">
        <v>12800598</v>
      </c>
      <c r="L24" s="5">
        <v>10586384.029999999</v>
      </c>
      <c r="M24" s="5">
        <v>10285883.74</v>
      </c>
    </row>
    <row r="25" spans="1:13" ht="42" customHeight="1" x14ac:dyDescent="0.25">
      <c r="A25" s="38">
        <v>2022</v>
      </c>
      <c r="B25" s="4" t="s">
        <v>19</v>
      </c>
      <c r="C25" s="4" t="s">
        <v>15</v>
      </c>
      <c r="D25" s="32" t="s">
        <v>52</v>
      </c>
      <c r="E25" s="32" t="s">
        <v>33</v>
      </c>
      <c r="F25" s="4" t="s">
        <v>23</v>
      </c>
      <c r="G25" s="32" t="s">
        <v>53</v>
      </c>
      <c r="H25" s="5">
        <v>0</v>
      </c>
      <c r="I25" s="5">
        <v>0</v>
      </c>
      <c r="J25" s="5">
        <v>1339189</v>
      </c>
      <c r="K25" s="5">
        <v>1339189</v>
      </c>
      <c r="L25" s="5">
        <v>61495.13</v>
      </c>
      <c r="M25" s="5">
        <v>61495.13</v>
      </c>
    </row>
    <row r="26" spans="1:13" ht="42" customHeight="1" x14ac:dyDescent="0.25">
      <c r="A26" s="38">
        <v>2022</v>
      </c>
      <c r="B26" s="4" t="s">
        <v>19</v>
      </c>
      <c r="C26" s="4" t="s">
        <v>15</v>
      </c>
      <c r="D26" s="32" t="s">
        <v>52</v>
      </c>
      <c r="E26" s="32" t="s">
        <v>33</v>
      </c>
      <c r="F26" s="4" t="s">
        <v>23</v>
      </c>
      <c r="G26" s="32" t="s">
        <v>57</v>
      </c>
      <c r="H26" s="5">
        <v>0</v>
      </c>
      <c r="I26" s="5">
        <v>0</v>
      </c>
      <c r="J26" s="5">
        <v>3586518</v>
      </c>
      <c r="K26" s="5">
        <v>3586518</v>
      </c>
      <c r="L26" s="5">
        <v>0</v>
      </c>
      <c r="M26" s="5">
        <v>0</v>
      </c>
    </row>
    <row r="27" spans="1:13" ht="42" customHeight="1" x14ac:dyDescent="0.25">
      <c r="A27" s="38">
        <v>2022</v>
      </c>
      <c r="B27" s="4" t="s">
        <v>19</v>
      </c>
      <c r="C27" s="4" t="s">
        <v>15</v>
      </c>
      <c r="D27" s="32" t="s">
        <v>52</v>
      </c>
      <c r="E27" s="32" t="s">
        <v>33</v>
      </c>
      <c r="F27" s="4" t="s">
        <v>23</v>
      </c>
      <c r="G27" s="32" t="s">
        <v>54</v>
      </c>
      <c r="H27" s="5">
        <v>0</v>
      </c>
      <c r="I27" s="5">
        <v>300000</v>
      </c>
      <c r="J27" s="5">
        <v>0</v>
      </c>
      <c r="K27" s="5">
        <v>0</v>
      </c>
      <c r="L27" s="5">
        <v>0</v>
      </c>
      <c r="M27" s="5">
        <v>0</v>
      </c>
    </row>
    <row r="28" spans="1:13" ht="42" customHeight="1" x14ac:dyDescent="0.25">
      <c r="A28" s="38">
        <v>2022</v>
      </c>
      <c r="B28" s="4" t="s">
        <v>19</v>
      </c>
      <c r="C28" s="4" t="s">
        <v>15</v>
      </c>
      <c r="D28" s="32" t="s">
        <v>52</v>
      </c>
      <c r="E28" s="32" t="s">
        <v>33</v>
      </c>
      <c r="F28" s="4" t="s">
        <v>28</v>
      </c>
      <c r="G28" s="32" t="s">
        <v>47</v>
      </c>
      <c r="H28" s="5">
        <v>3503582</v>
      </c>
      <c r="I28" s="5">
        <v>3293368</v>
      </c>
      <c r="J28" s="5">
        <v>1958466</v>
      </c>
      <c r="K28" s="5">
        <v>1958466</v>
      </c>
      <c r="L28" s="5">
        <v>662388.66</v>
      </c>
      <c r="M28" s="5">
        <v>662388.66</v>
      </c>
    </row>
    <row r="29" spans="1:13" ht="42" customHeight="1" x14ac:dyDescent="0.25">
      <c r="A29" s="38">
        <v>2022</v>
      </c>
      <c r="B29" s="4" t="s">
        <v>19</v>
      </c>
      <c r="C29" s="4" t="s">
        <v>15</v>
      </c>
      <c r="D29" s="32" t="s">
        <v>52</v>
      </c>
      <c r="E29" s="32" t="s">
        <v>33</v>
      </c>
      <c r="F29" s="4" t="s">
        <v>28</v>
      </c>
      <c r="G29" s="32" t="s">
        <v>57</v>
      </c>
      <c r="H29" s="5">
        <v>4925707</v>
      </c>
      <c r="I29" s="5">
        <v>4925707</v>
      </c>
      <c r="J29" s="5">
        <v>0</v>
      </c>
      <c r="K29" s="5">
        <v>0</v>
      </c>
      <c r="L29" s="5">
        <v>0</v>
      </c>
      <c r="M29" s="5">
        <v>0</v>
      </c>
    </row>
    <row r="30" spans="1:13" ht="42" customHeight="1" x14ac:dyDescent="0.25">
      <c r="A30" s="38">
        <v>2022</v>
      </c>
      <c r="B30" s="4" t="s">
        <v>19</v>
      </c>
      <c r="C30" s="4" t="s">
        <v>15</v>
      </c>
      <c r="D30" s="32" t="s">
        <v>52</v>
      </c>
      <c r="E30" s="32" t="s">
        <v>33</v>
      </c>
      <c r="F30" s="4" t="s">
        <v>28</v>
      </c>
      <c r="G30" s="32" t="s">
        <v>54</v>
      </c>
      <c r="H30" s="5">
        <v>0</v>
      </c>
      <c r="I30" s="5">
        <v>0</v>
      </c>
      <c r="J30" s="5">
        <v>300000</v>
      </c>
      <c r="K30" s="5">
        <v>300000</v>
      </c>
      <c r="L30" s="5">
        <v>0</v>
      </c>
      <c r="M30" s="5">
        <v>0</v>
      </c>
    </row>
    <row r="31" spans="1:13" ht="42" customHeight="1" x14ac:dyDescent="0.25">
      <c r="A31" s="38">
        <v>2022</v>
      </c>
      <c r="B31" s="4" t="s">
        <v>34</v>
      </c>
      <c r="C31" s="4" t="s">
        <v>15</v>
      </c>
      <c r="D31" s="32" t="s">
        <v>58</v>
      </c>
      <c r="E31" s="32" t="s">
        <v>59</v>
      </c>
      <c r="F31" s="4" t="s">
        <v>18</v>
      </c>
      <c r="G31" s="32" t="s">
        <v>47</v>
      </c>
      <c r="H31" s="5">
        <v>3002904</v>
      </c>
      <c r="I31" s="5">
        <v>3002904</v>
      </c>
      <c r="J31" s="5">
        <v>1232142</v>
      </c>
      <c r="K31" s="5">
        <v>1231961.52</v>
      </c>
      <c r="L31" s="5">
        <v>1231961.52</v>
      </c>
      <c r="M31" s="5">
        <v>1231961.52</v>
      </c>
    </row>
    <row r="32" spans="1:13" ht="42" customHeight="1" x14ac:dyDescent="0.25">
      <c r="A32" s="38">
        <v>2022</v>
      </c>
      <c r="B32" s="4" t="s">
        <v>34</v>
      </c>
      <c r="C32" s="4" t="s">
        <v>15</v>
      </c>
      <c r="D32" s="32" t="s">
        <v>58</v>
      </c>
      <c r="E32" s="32" t="s">
        <v>59</v>
      </c>
      <c r="F32" s="4" t="s">
        <v>23</v>
      </c>
      <c r="G32" s="32" t="s">
        <v>47</v>
      </c>
      <c r="H32" s="5">
        <v>73537</v>
      </c>
      <c r="I32" s="5">
        <v>73537</v>
      </c>
      <c r="J32" s="5">
        <v>0</v>
      </c>
      <c r="K32" s="5">
        <v>0</v>
      </c>
      <c r="L32" s="5">
        <v>0</v>
      </c>
      <c r="M32" s="5">
        <v>0</v>
      </c>
    </row>
    <row r="33" spans="1:13" ht="42" customHeight="1" x14ac:dyDescent="0.25">
      <c r="A33" s="38">
        <v>2022</v>
      </c>
      <c r="B33" s="4" t="s">
        <v>34</v>
      </c>
      <c r="C33" s="4" t="s">
        <v>15</v>
      </c>
      <c r="D33" s="32" t="s">
        <v>35</v>
      </c>
      <c r="E33" s="32" t="s">
        <v>60</v>
      </c>
      <c r="F33" s="4" t="s">
        <v>18</v>
      </c>
      <c r="G33" s="32" t="s">
        <v>47</v>
      </c>
      <c r="H33" s="5">
        <v>1000</v>
      </c>
      <c r="I33" s="5">
        <v>1000</v>
      </c>
      <c r="J33" s="5">
        <v>1000</v>
      </c>
      <c r="K33" s="5">
        <v>0</v>
      </c>
      <c r="L33" s="5">
        <v>0</v>
      </c>
      <c r="M33" s="5">
        <v>0</v>
      </c>
    </row>
    <row r="34" spans="1:13" ht="42" customHeight="1" x14ac:dyDescent="0.25">
      <c r="A34" s="38">
        <v>2022</v>
      </c>
      <c r="B34" s="4" t="s">
        <v>34</v>
      </c>
      <c r="C34" s="4" t="s">
        <v>15</v>
      </c>
      <c r="D34" s="32" t="s">
        <v>36</v>
      </c>
      <c r="E34" s="32" t="s">
        <v>61</v>
      </c>
      <c r="F34" s="4" t="s">
        <v>23</v>
      </c>
      <c r="G34" s="32" t="s">
        <v>47</v>
      </c>
      <c r="H34" s="5">
        <v>27900</v>
      </c>
      <c r="I34" s="5">
        <v>27900</v>
      </c>
      <c r="J34" s="5">
        <v>12525</v>
      </c>
      <c r="K34" s="5">
        <v>12223.6</v>
      </c>
      <c r="L34" s="5">
        <v>12223.6</v>
      </c>
      <c r="M34" s="5">
        <v>12223.6</v>
      </c>
    </row>
    <row r="35" spans="1:13" ht="42" customHeight="1" x14ac:dyDescent="0.25">
      <c r="A35" s="38">
        <v>2022</v>
      </c>
      <c r="B35" s="4" t="s">
        <v>34</v>
      </c>
      <c r="C35" s="4" t="s">
        <v>15</v>
      </c>
      <c r="D35" s="32" t="s">
        <v>36</v>
      </c>
      <c r="E35" s="32" t="s">
        <v>62</v>
      </c>
      <c r="F35" s="4" t="s">
        <v>23</v>
      </c>
      <c r="G35" s="32" t="s">
        <v>47</v>
      </c>
      <c r="H35" s="5">
        <v>95450</v>
      </c>
      <c r="I35" s="5">
        <v>95450</v>
      </c>
      <c r="J35" s="5">
        <v>110825</v>
      </c>
      <c r="K35" s="5">
        <v>110789.35</v>
      </c>
      <c r="L35" s="5">
        <v>108789.35</v>
      </c>
      <c r="M35" s="5">
        <v>108789.35</v>
      </c>
    </row>
    <row r="36" spans="1:13" x14ac:dyDescent="0.25">
      <c r="A36" s="25"/>
      <c r="B36" s="25"/>
      <c r="C36" s="25"/>
      <c r="D36" s="33"/>
      <c r="E36" s="33"/>
      <c r="F36" s="25"/>
      <c r="G36" s="33"/>
      <c r="H36" s="25"/>
      <c r="I36" s="25"/>
      <c r="J36" s="25"/>
      <c r="K36" s="25"/>
      <c r="L36" s="25"/>
      <c r="M36" s="25"/>
    </row>
    <row r="37" spans="1:13" x14ac:dyDescent="0.25">
      <c r="A37" s="25" t="s">
        <v>37</v>
      </c>
      <c r="B37" s="25"/>
      <c r="C37" s="25"/>
      <c r="D37" s="33"/>
      <c r="E37" s="33"/>
      <c r="F37" s="25"/>
      <c r="G37" s="33"/>
      <c r="H37" s="25"/>
      <c r="I37" s="25"/>
      <c r="J37" s="25"/>
      <c r="K37" s="25"/>
      <c r="L37" s="25"/>
      <c r="M37" s="25"/>
    </row>
    <row r="38" spans="1:13" x14ac:dyDescent="0.25">
      <c r="A38" s="25" t="s">
        <v>63</v>
      </c>
      <c r="B38" s="25"/>
      <c r="C38" s="25"/>
      <c r="D38" s="33"/>
      <c r="E38" s="33"/>
      <c r="F38" s="25"/>
      <c r="G38" s="33"/>
      <c r="H38" s="25"/>
      <c r="I38" s="25"/>
      <c r="J38" s="25"/>
      <c r="K38" s="25"/>
      <c r="L38" s="25"/>
      <c r="M38" s="25"/>
    </row>
    <row r="39" spans="1:13" x14ac:dyDescent="0.25">
      <c r="A39" s="25" t="s">
        <v>38</v>
      </c>
      <c r="B39" s="25"/>
      <c r="C39" s="25"/>
      <c r="D39" s="33"/>
      <c r="E39" s="33"/>
      <c r="F39" s="25"/>
      <c r="G39" s="33"/>
      <c r="H39" s="25"/>
      <c r="I39" s="25"/>
      <c r="J39" s="25"/>
      <c r="K39" s="25"/>
      <c r="L39" s="25"/>
      <c r="M39" s="2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93C40-CD10-4AD7-8A6C-A97FDC8CEBB2}">
  <dimension ref="A1:G10"/>
  <sheetViews>
    <sheetView workbookViewId="0">
      <selection activeCell="D42" sqref="D42"/>
    </sheetView>
  </sheetViews>
  <sheetFormatPr defaultRowHeight="12" x14ac:dyDescent="0.2"/>
  <cols>
    <col min="1" max="1" width="21" style="8" customWidth="1"/>
    <col min="2" max="7" width="17.28515625" style="9" customWidth="1"/>
    <col min="8" max="16384" width="9.140625" style="8"/>
  </cols>
  <sheetData>
    <row r="1" spans="1:7" x14ac:dyDescent="0.2">
      <c r="A1" s="8" t="s">
        <v>39</v>
      </c>
    </row>
    <row r="2" spans="1:7" x14ac:dyDescent="0.2">
      <c r="A2" s="8" t="s">
        <v>64</v>
      </c>
    </row>
    <row r="3" spans="1:7" x14ac:dyDescent="0.2">
      <c r="A3" s="8" t="s">
        <v>46</v>
      </c>
    </row>
    <row r="5" spans="1:7" ht="12.75" thickBot="1" x14ac:dyDescent="0.25">
      <c r="A5" s="27" t="s">
        <v>41</v>
      </c>
      <c r="B5" s="27"/>
      <c r="C5" s="27"/>
      <c r="D5" s="27"/>
      <c r="E5" s="27"/>
      <c r="F5" s="27"/>
      <c r="G5" s="27"/>
    </row>
    <row r="6" spans="1:7" x14ac:dyDescent="0.2">
      <c r="A6" s="11" t="s">
        <v>1</v>
      </c>
      <c r="B6" s="12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</row>
    <row r="7" spans="1:7" x14ac:dyDescent="0.2">
      <c r="A7" s="14" t="s">
        <v>14</v>
      </c>
      <c r="B7" s="10">
        <f>+SUMIFS(Document_CH78!H:H,Document_CH78!B:B,'Apresentados - Por Função'!A7)</f>
        <v>235768481</v>
      </c>
      <c r="C7" s="10">
        <f>+SUMIFS(Document_CH78!I:I,Document_CH78!B:B,'Apresentados - Por Função'!A7)</f>
        <v>235768481</v>
      </c>
      <c r="D7" s="10">
        <f>+SUMIFS(Document_CH78!J:J,Document_CH78!B:B,'Apresentados - Por Função'!A7)</f>
        <v>241088710</v>
      </c>
      <c r="E7" s="10">
        <f>+SUMIFS(Document_CH78!K:K,Document_CH78!B:B,'Apresentados - Por Função'!A7)</f>
        <v>240115147.49000001</v>
      </c>
      <c r="F7" s="10">
        <f>+SUMIFS(Document_CH78!L:L,Document_CH78!B:B,'Apresentados - Por Função'!A7)</f>
        <v>240115147.49000001</v>
      </c>
      <c r="G7" s="15">
        <f>+SUMIFS(Document_CH78!M:M,Document_CH78!B:B,'Apresentados - Por Função'!A7)</f>
        <v>224669959.49000001</v>
      </c>
    </row>
    <row r="8" spans="1:7" x14ac:dyDescent="0.2">
      <c r="A8" s="14" t="s">
        <v>19</v>
      </c>
      <c r="B8" s="10">
        <f>+SUMIFS(Document_CH78!H:H,Document_CH78!B:B,'Apresentados - Por Função'!A8)</f>
        <v>767062013</v>
      </c>
      <c r="C8" s="10">
        <f>+SUMIFS(Document_CH78!I:I,Document_CH78!B:B,'Apresentados - Por Função'!A8)</f>
        <v>767864514</v>
      </c>
      <c r="D8" s="10">
        <f>+SUMIFS(Document_CH78!J:J,Document_CH78!B:B,'Apresentados - Por Função'!A8)</f>
        <v>771190692</v>
      </c>
      <c r="E8" s="10">
        <f>+SUMIFS(Document_CH78!K:K,Document_CH78!B:B,'Apresentados - Por Função'!A8)</f>
        <v>767602996.00000012</v>
      </c>
      <c r="F8" s="10">
        <f>+SUMIFS(Document_CH78!L:L,Document_CH78!B:B,'Apresentados - Por Função'!A8)</f>
        <v>736496348.18000019</v>
      </c>
      <c r="G8" s="15">
        <f>+SUMIFS(Document_CH78!M:M,Document_CH78!B:B,'Apresentados - Por Função'!A8)</f>
        <v>699734634.43999994</v>
      </c>
    </row>
    <row r="9" spans="1:7" x14ac:dyDescent="0.2">
      <c r="A9" s="14" t="s">
        <v>34</v>
      </c>
      <c r="B9" s="10">
        <f>+SUMIFS(Document_CH78!H:H,Document_CH78!B:B,'Apresentados - Por Função'!A9)</f>
        <v>3200791</v>
      </c>
      <c r="C9" s="10">
        <f>+SUMIFS(Document_CH78!I:I,Document_CH78!B:B,'Apresentados - Por Função'!A9)</f>
        <v>3200791</v>
      </c>
      <c r="D9" s="10">
        <f>+SUMIFS(Document_CH78!J:J,Document_CH78!B:B,'Apresentados - Por Função'!A9)</f>
        <v>1356492</v>
      </c>
      <c r="E9" s="10">
        <f>+SUMIFS(Document_CH78!K:K,Document_CH78!B:B,'Apresentados - Por Função'!A9)</f>
        <v>1354974.4700000002</v>
      </c>
      <c r="F9" s="10">
        <f>+SUMIFS(Document_CH78!L:L,Document_CH78!B:B,'Apresentados - Por Função'!A9)</f>
        <v>1352974.4700000002</v>
      </c>
      <c r="G9" s="15">
        <f>+SUMIFS(Document_CH78!M:M,Document_CH78!B:B,'Apresentados - Por Função'!A9)</f>
        <v>1352974.4700000002</v>
      </c>
    </row>
    <row r="10" spans="1:7" ht="12.75" thickBot="1" x14ac:dyDescent="0.25">
      <c r="A10" s="16" t="s">
        <v>13</v>
      </c>
      <c r="B10" s="17">
        <f>SUM(B7:B9)</f>
        <v>1006031285</v>
      </c>
      <c r="C10" s="17">
        <f t="shared" ref="C10:G10" si="0">SUM(C7:C9)</f>
        <v>1006833786</v>
      </c>
      <c r="D10" s="17">
        <f t="shared" si="0"/>
        <v>1013635894</v>
      </c>
      <c r="E10" s="17">
        <f t="shared" si="0"/>
        <v>1009073117.9600002</v>
      </c>
      <c r="F10" s="17">
        <f t="shared" si="0"/>
        <v>977964470.14000022</v>
      </c>
      <c r="G10" s="18">
        <f t="shared" si="0"/>
        <v>925757568.39999998</v>
      </c>
    </row>
  </sheetData>
  <mergeCells count="1">
    <mergeCell ref="A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967D4-7DAF-47B5-9E96-3FD9DF819ECB}">
  <dimension ref="A1:G13"/>
  <sheetViews>
    <sheetView workbookViewId="0">
      <selection activeCell="B23" sqref="B23"/>
    </sheetView>
  </sheetViews>
  <sheetFormatPr defaultRowHeight="12" x14ac:dyDescent="0.2"/>
  <cols>
    <col min="1" max="1" width="89.85546875" style="8" bestFit="1" customWidth="1"/>
    <col min="2" max="7" width="17.28515625" style="9" customWidth="1"/>
    <col min="8" max="16384" width="9.140625" style="8"/>
  </cols>
  <sheetData>
    <row r="1" spans="1:7" x14ac:dyDescent="0.2">
      <c r="A1" s="8" t="s">
        <v>39</v>
      </c>
    </row>
    <row r="2" spans="1:7" x14ac:dyDescent="0.2">
      <c r="A2" s="8" t="s">
        <v>64</v>
      </c>
    </row>
    <row r="3" spans="1:7" x14ac:dyDescent="0.2">
      <c r="A3" s="8" t="str">
        <f>'Apresentados - Por Função'!A3</f>
        <v>Dados SIOP extraídos em 03/06/2025</v>
      </c>
    </row>
    <row r="5" spans="1:7" ht="12.75" thickBot="1" x14ac:dyDescent="0.25">
      <c r="A5" s="28" t="s">
        <v>42</v>
      </c>
      <c r="B5" s="28"/>
      <c r="C5" s="28"/>
      <c r="D5" s="28"/>
      <c r="E5" s="28"/>
      <c r="F5" s="28"/>
      <c r="G5" s="28"/>
    </row>
    <row r="6" spans="1:7" x14ac:dyDescent="0.2">
      <c r="A6" s="22" t="s">
        <v>3</v>
      </c>
      <c r="B6" s="23" t="s">
        <v>7</v>
      </c>
      <c r="C6" s="23" t="s">
        <v>8</v>
      </c>
      <c r="D6" s="23" t="s">
        <v>9</v>
      </c>
      <c r="E6" s="23" t="s">
        <v>10</v>
      </c>
      <c r="F6" s="23" t="s">
        <v>11</v>
      </c>
      <c r="G6" s="24" t="s">
        <v>12</v>
      </c>
    </row>
    <row r="7" spans="1:7" x14ac:dyDescent="0.2">
      <c r="A7" s="14" t="s">
        <v>16</v>
      </c>
      <c r="B7" s="10">
        <f>+SUMIFS(Document_CH78!H:H,Document_CH78!D:D,'Apresentados - Por Programa'!A7)</f>
        <v>804989523</v>
      </c>
      <c r="C7" s="10">
        <f>+SUMIFS(Document_CH78!I:I,Document_CH78!D:D,'Apresentados - Por Programa'!A7)</f>
        <v>800466599</v>
      </c>
      <c r="D7" s="10">
        <f>+SUMIFS(Document_CH78!J:J,Document_CH78!D:D,'Apresentados - Por Programa'!A7)</f>
        <v>812820602</v>
      </c>
      <c r="E7" s="10">
        <f>+SUMIFS(Document_CH78!K:K,Document_CH78!D:D,'Apresentados - Por Programa'!A7)</f>
        <v>808259343.49000013</v>
      </c>
      <c r="F7" s="10">
        <f>+SUMIFS(Document_CH78!L:L,Document_CH78!D:D,'Apresentados - Por Programa'!A7)</f>
        <v>808046122.06000018</v>
      </c>
      <c r="G7" s="15">
        <f>+SUMIFS(Document_CH78!M:M,Document_CH78!D:D,'Apresentados - Por Programa'!A7)</f>
        <v>756805655.83000004</v>
      </c>
    </row>
    <row r="8" spans="1:7" x14ac:dyDescent="0.2">
      <c r="A8" s="14" t="s">
        <v>51</v>
      </c>
      <c r="B8" s="10">
        <f>+SUMIFS(Document_CH78!H:H,Document_CH78!D:D,'Apresentados - Por Programa'!A8)</f>
        <v>1147694</v>
      </c>
      <c r="C8" s="10">
        <f>+SUMIFS(Document_CH78!I:I,Document_CH78!D:D,'Apresentados - Por Programa'!A8)</f>
        <v>1078833</v>
      </c>
      <c r="D8" s="10">
        <f>+SUMIFS(Document_CH78!J:J,Document_CH78!D:D,'Apresentados - Por Programa'!A8)</f>
        <v>1078833</v>
      </c>
      <c r="E8" s="10">
        <f>+SUMIFS(Document_CH78!K:K,Document_CH78!D:D,'Apresentados - Por Programa'!A8)</f>
        <v>1078833</v>
      </c>
      <c r="F8" s="10">
        <f>+SUMIFS(Document_CH78!L:L,Document_CH78!D:D,'Apresentados - Por Programa'!A8)</f>
        <v>772873</v>
      </c>
      <c r="G8" s="15">
        <f>+SUMIFS(Document_CH78!M:M,Document_CH78!D:D,'Apresentados - Por Programa'!A8)</f>
        <v>772873</v>
      </c>
    </row>
    <row r="9" spans="1:7" x14ac:dyDescent="0.2">
      <c r="A9" s="14" t="s">
        <v>52</v>
      </c>
      <c r="B9" s="10">
        <f>+SUMIFS(Document_CH78!H:H,Document_CH78!D:D,'Apresentados - Por Programa'!A9)</f>
        <v>196693277</v>
      </c>
      <c r="C9" s="10">
        <f>+SUMIFS(Document_CH78!I:I,Document_CH78!D:D,'Apresentados - Por Programa'!A9)</f>
        <v>202087563</v>
      </c>
      <c r="D9" s="10">
        <f>+SUMIFS(Document_CH78!J:J,Document_CH78!D:D,'Apresentados - Por Programa'!A9)</f>
        <v>198379967</v>
      </c>
      <c r="E9" s="10">
        <f>+SUMIFS(Document_CH78!K:K,Document_CH78!D:D,'Apresentados - Por Programa'!A9)</f>
        <v>198379967</v>
      </c>
      <c r="F9" s="10">
        <f>+SUMIFS(Document_CH78!L:L,Document_CH78!D:D,'Apresentados - Por Programa'!A9)</f>
        <v>167792500.60999998</v>
      </c>
      <c r="G9" s="15">
        <f>+SUMIFS(Document_CH78!M:M,Document_CH78!D:D,'Apresentados - Por Programa'!A9)</f>
        <v>166826065.10000002</v>
      </c>
    </row>
    <row r="10" spans="1:7" x14ac:dyDescent="0.2">
      <c r="A10" s="14" t="s">
        <v>58</v>
      </c>
      <c r="B10" s="10">
        <f>+SUMIFS(Document_CH78!H:H,Document_CH78!D:D,'Apresentados - Por Programa'!A10)</f>
        <v>3076441</v>
      </c>
      <c r="C10" s="10">
        <f>+SUMIFS(Document_CH78!I:I,Document_CH78!D:D,'Apresentados - Por Programa'!A10)</f>
        <v>3076441</v>
      </c>
      <c r="D10" s="10">
        <f>+SUMIFS(Document_CH78!J:J,Document_CH78!D:D,'Apresentados - Por Programa'!A10)</f>
        <v>1232142</v>
      </c>
      <c r="E10" s="10">
        <f>+SUMIFS(Document_CH78!K:K,Document_CH78!D:D,'Apresentados - Por Programa'!A10)</f>
        <v>1231961.52</v>
      </c>
      <c r="F10" s="10">
        <f>+SUMIFS(Document_CH78!L:L,Document_CH78!D:D,'Apresentados - Por Programa'!A10)</f>
        <v>1231961.52</v>
      </c>
      <c r="G10" s="15">
        <f>+SUMIFS(Document_CH78!M:M,Document_CH78!D:D,'Apresentados - Por Programa'!A10)</f>
        <v>1231961.52</v>
      </c>
    </row>
    <row r="11" spans="1:7" x14ac:dyDescent="0.2">
      <c r="A11" s="14" t="s">
        <v>35</v>
      </c>
      <c r="B11" s="10">
        <f>+SUMIFS(Document_CH78!H:H,Document_CH78!D:D,'Apresentados - Por Programa'!A11)</f>
        <v>1000</v>
      </c>
      <c r="C11" s="10">
        <f>+SUMIFS(Document_CH78!I:I,Document_CH78!D:D,'Apresentados - Por Programa'!A11)</f>
        <v>1000</v>
      </c>
      <c r="D11" s="10">
        <f>+SUMIFS(Document_CH78!J:J,Document_CH78!D:D,'Apresentados - Por Programa'!A11)</f>
        <v>1000</v>
      </c>
      <c r="E11" s="10">
        <f>+SUMIFS(Document_CH78!K:K,Document_CH78!D:D,'Apresentados - Por Programa'!A11)</f>
        <v>0</v>
      </c>
      <c r="F11" s="10">
        <f>+SUMIFS(Document_CH78!L:L,Document_CH78!D:D,'Apresentados - Por Programa'!A11)</f>
        <v>0</v>
      </c>
      <c r="G11" s="15">
        <f>+SUMIFS(Document_CH78!M:M,Document_CH78!D:D,'Apresentados - Por Programa'!A11)</f>
        <v>0</v>
      </c>
    </row>
    <row r="12" spans="1:7" x14ac:dyDescent="0.2">
      <c r="A12" s="14" t="s">
        <v>36</v>
      </c>
      <c r="B12" s="10">
        <f>+SUMIFS(Document_CH78!H:H,Document_CH78!D:D,'Apresentados - Por Programa'!A12)</f>
        <v>123350</v>
      </c>
      <c r="C12" s="10">
        <f>+SUMIFS(Document_CH78!I:I,Document_CH78!D:D,'Apresentados - Por Programa'!A12)</f>
        <v>123350</v>
      </c>
      <c r="D12" s="10">
        <f>+SUMIFS(Document_CH78!J:J,Document_CH78!D:D,'Apresentados - Por Programa'!A12)</f>
        <v>123350</v>
      </c>
      <c r="E12" s="10">
        <f>+SUMIFS(Document_CH78!K:K,Document_CH78!D:D,'Apresentados - Por Programa'!A12)</f>
        <v>123012.95000000001</v>
      </c>
      <c r="F12" s="10">
        <f>+SUMIFS(Document_CH78!L:L,Document_CH78!D:D,'Apresentados - Por Programa'!A12)</f>
        <v>121012.95000000001</v>
      </c>
      <c r="G12" s="15">
        <f>+SUMIFS(Document_CH78!M:M,Document_CH78!D:D,'Apresentados - Por Programa'!A12)</f>
        <v>121012.95000000001</v>
      </c>
    </row>
    <row r="13" spans="1:7" ht="12.75" thickBot="1" x14ac:dyDescent="0.25">
      <c r="A13" s="19" t="s">
        <v>13</v>
      </c>
      <c r="B13" s="17">
        <f t="shared" ref="B13:G13" si="0">SUM(B7:B12)</f>
        <v>1006031285</v>
      </c>
      <c r="C13" s="17">
        <f t="shared" si="0"/>
        <v>1006833786</v>
      </c>
      <c r="D13" s="17">
        <f t="shared" si="0"/>
        <v>1013635894</v>
      </c>
      <c r="E13" s="17">
        <f t="shared" si="0"/>
        <v>1009073117.9600002</v>
      </c>
      <c r="F13" s="17">
        <f t="shared" si="0"/>
        <v>977964470.14000022</v>
      </c>
      <c r="G13" s="18">
        <f t="shared" si="0"/>
        <v>925757568.4000001</v>
      </c>
    </row>
  </sheetData>
  <mergeCells count="1">
    <mergeCell ref="A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F42BA-5E43-4C10-8140-439C633886EE}">
  <dimension ref="A1:G24"/>
  <sheetViews>
    <sheetView workbookViewId="0">
      <selection activeCell="A31" sqref="A31"/>
    </sheetView>
  </sheetViews>
  <sheetFormatPr defaultRowHeight="12" x14ac:dyDescent="0.2"/>
  <cols>
    <col min="1" max="1" width="99.42578125" style="8" customWidth="1"/>
    <col min="2" max="7" width="17.28515625" style="9" customWidth="1"/>
    <col min="8" max="8" width="19.7109375" style="8" customWidth="1"/>
    <col min="9" max="16384" width="9.140625" style="8"/>
  </cols>
  <sheetData>
    <row r="1" spans="1:7" x14ac:dyDescent="0.2">
      <c r="A1" s="8" t="s">
        <v>39</v>
      </c>
    </row>
    <row r="2" spans="1:7" x14ac:dyDescent="0.2">
      <c r="A2" s="8" t="s">
        <v>64</v>
      </c>
    </row>
    <row r="3" spans="1:7" x14ac:dyDescent="0.2">
      <c r="A3" s="8" t="str">
        <f>'Apresentados - Por Função'!A3</f>
        <v>Dados SIOP extraídos em 03/06/2025</v>
      </c>
    </row>
    <row r="5" spans="1:7" ht="12.75" thickBot="1" x14ac:dyDescent="0.25">
      <c r="A5" s="28" t="s">
        <v>43</v>
      </c>
      <c r="B5" s="28"/>
      <c r="C5" s="28"/>
      <c r="D5" s="28"/>
      <c r="E5" s="28"/>
      <c r="F5" s="28"/>
      <c r="G5" s="28"/>
    </row>
    <row r="6" spans="1:7" x14ac:dyDescent="0.2">
      <c r="A6" s="22" t="s">
        <v>4</v>
      </c>
      <c r="B6" s="23" t="s">
        <v>7</v>
      </c>
      <c r="C6" s="23" t="s">
        <v>8</v>
      </c>
      <c r="D6" s="23" t="s">
        <v>9</v>
      </c>
      <c r="E6" s="23" t="s">
        <v>10</v>
      </c>
      <c r="F6" s="23" t="s">
        <v>11</v>
      </c>
      <c r="G6" s="24" t="s">
        <v>12</v>
      </c>
    </row>
    <row r="7" spans="1:7" x14ac:dyDescent="0.2">
      <c r="A7" s="14" t="s">
        <v>17</v>
      </c>
      <c r="B7" s="10">
        <f>+SUMIFS(Document_CH78!H:H,Document_CH78!E:E,'Apresentados - Por ação'!A7)</f>
        <v>235768481</v>
      </c>
      <c r="C7" s="10">
        <f>+SUMIFS(Document_CH78!I:I,Document_CH78!E:E,'Apresentados - Por ação'!A7)</f>
        <v>235768481</v>
      </c>
      <c r="D7" s="10">
        <f>+SUMIFS(Document_CH78!J:J,Document_CH78!E:E,'Apresentados - Por ação'!A7)</f>
        <v>241088710</v>
      </c>
      <c r="E7" s="10">
        <f>+SUMIFS(Document_CH78!K:K,Document_CH78!E:E,'Apresentados - Por ação'!A7)</f>
        <v>240115147.49000001</v>
      </c>
      <c r="F7" s="10">
        <f>+SUMIFS(Document_CH78!L:L,Document_CH78!E:E,'Apresentados - Por ação'!A7)</f>
        <v>240115147.49000001</v>
      </c>
      <c r="G7" s="15">
        <f>+SUMIFS(Document_CH78!M:M,Document_CH78!E:E,'Apresentados - Por ação'!A7)</f>
        <v>224669959.49000001</v>
      </c>
    </row>
    <row r="8" spans="1:7" x14ac:dyDescent="0.2">
      <c r="A8" s="14" t="s">
        <v>20</v>
      </c>
      <c r="B8" s="10">
        <f>+SUMIFS(Document_CH78!H:H,Document_CH78!E:E,'Apresentados - Por ação'!A8)</f>
        <v>94020244</v>
      </c>
      <c r="C8" s="10">
        <f>+SUMIFS(Document_CH78!I:I,Document_CH78!E:E,'Apresentados - Por ação'!A8)</f>
        <v>94020244</v>
      </c>
      <c r="D8" s="10">
        <f>+SUMIFS(Document_CH78!J:J,Document_CH78!E:E,'Apresentados - Por ação'!A8)</f>
        <v>94020244</v>
      </c>
      <c r="E8" s="10">
        <f>+SUMIFS(Document_CH78!K:K,Document_CH78!E:E,'Apresentados - Por ação'!A8)</f>
        <v>91180538.739999995</v>
      </c>
      <c r="F8" s="10">
        <f>+SUMIFS(Document_CH78!L:L,Document_CH78!E:E,'Apresentados - Por ação'!A8)</f>
        <v>91180538.739999995</v>
      </c>
      <c r="G8" s="15">
        <f>+SUMIFS(Document_CH78!M:M,Document_CH78!E:E,'Apresentados - Por ação'!A8)</f>
        <v>91180538.739999995</v>
      </c>
    </row>
    <row r="9" spans="1:7" x14ac:dyDescent="0.2">
      <c r="A9" s="14" t="s">
        <v>21</v>
      </c>
      <c r="B9" s="10">
        <f>+SUMIFS(Document_CH78!H:H,Document_CH78!E:E,'Apresentados - Por ação'!A9)</f>
        <v>443292390</v>
      </c>
      <c r="C9" s="10">
        <f>+SUMIFS(Document_CH78!I:I,Document_CH78!E:E,'Apresentados - Por ação'!A9)</f>
        <v>438859466</v>
      </c>
      <c r="D9" s="10">
        <f>+SUMIFS(Document_CH78!J:J,Document_CH78!E:E,'Apresentados - Por ação'!A9)</f>
        <v>446383240</v>
      </c>
      <c r="E9" s="10">
        <f>+SUMIFS(Document_CH78!K:K,Document_CH78!E:E,'Apresentados - Por ação'!A9)</f>
        <v>446171091.04000008</v>
      </c>
      <c r="F9" s="10">
        <f>+SUMIFS(Document_CH78!L:L,Document_CH78!E:E,'Apresentados - Por ação'!A9)</f>
        <v>446171091.04000008</v>
      </c>
      <c r="G9" s="15">
        <f>+SUMIFS(Document_CH78!M:M,Document_CH78!E:E,'Apresentados - Por ação'!A9)</f>
        <v>412841508.24000001</v>
      </c>
    </row>
    <row r="10" spans="1:7" x14ac:dyDescent="0.2">
      <c r="A10" s="14" t="s">
        <v>22</v>
      </c>
      <c r="B10" s="10">
        <f>+SUMIFS(Document_CH78!H:H,Document_CH78!E:E,'Apresentados - Por ação'!A10)</f>
        <v>19940396</v>
      </c>
      <c r="C10" s="10">
        <f>+SUMIFS(Document_CH78!I:I,Document_CH78!E:E,'Apresentados - Por ação'!A10)</f>
        <v>19940396</v>
      </c>
      <c r="D10" s="10">
        <f>+SUMIFS(Document_CH78!J:J,Document_CH78!E:E,'Apresentados - Por ação'!A10)</f>
        <v>19940396</v>
      </c>
      <c r="E10" s="10">
        <f>+SUMIFS(Document_CH78!K:K,Document_CH78!E:E,'Apresentados - Por ação'!A10)</f>
        <v>19649158.120000001</v>
      </c>
      <c r="F10" s="10">
        <f>+SUMIFS(Document_CH78!L:L,Document_CH78!E:E,'Apresentados - Por ação'!A10)</f>
        <v>19649158.120000001</v>
      </c>
      <c r="G10" s="15">
        <f>+SUMIFS(Document_CH78!M:M,Document_CH78!E:E,'Apresentados - Por ação'!A10)</f>
        <v>18027925.149999999</v>
      </c>
    </row>
    <row r="11" spans="1:7" x14ac:dyDescent="0.2">
      <c r="A11" s="14" t="s">
        <v>24</v>
      </c>
      <c r="B11" s="10">
        <f>+SUMIFS(Document_CH78!H:H,Document_CH78!E:E,'Apresentados - Por ação'!A11)</f>
        <v>10468012</v>
      </c>
      <c r="C11" s="10">
        <f>+SUMIFS(Document_CH78!I:I,Document_CH78!E:E,'Apresentados - Por ação'!A11)</f>
        <v>10468012</v>
      </c>
      <c r="D11" s="10">
        <f>+SUMIFS(Document_CH78!J:J,Document_CH78!E:E,'Apresentados - Por ação'!A11)</f>
        <v>10468012</v>
      </c>
      <c r="E11" s="10">
        <f>+SUMIFS(Document_CH78!K:K,Document_CH78!E:E,'Apresentados - Por ação'!A11)</f>
        <v>10223408.1</v>
      </c>
      <c r="F11" s="10">
        <f>+SUMIFS(Document_CH78!L:L,Document_CH78!E:E,'Apresentados - Por ação'!A11)</f>
        <v>10223408.1</v>
      </c>
      <c r="G11" s="15">
        <f>+SUMIFS(Document_CH78!M:M,Document_CH78!E:E,'Apresentados - Por ação'!A11)</f>
        <v>9378945.6400000006</v>
      </c>
    </row>
    <row r="12" spans="1:7" x14ac:dyDescent="0.2">
      <c r="A12" s="14" t="s">
        <v>25</v>
      </c>
      <c r="B12" s="10">
        <f>+SUMIFS(Document_CH78!H:H,Document_CH78!E:E,'Apresentados - Por ação'!A12)</f>
        <v>1500000</v>
      </c>
      <c r="C12" s="10">
        <f>+SUMIFS(Document_CH78!I:I,Document_CH78!E:E,'Apresentados - Por ação'!A12)</f>
        <v>1410000</v>
      </c>
      <c r="D12" s="10">
        <f>+SUMIFS(Document_CH78!J:J,Document_CH78!E:E,'Apresentados - Por ação'!A12)</f>
        <v>920000</v>
      </c>
      <c r="E12" s="10">
        <f>+SUMIFS(Document_CH78!K:K,Document_CH78!E:E,'Apresentados - Por ação'!A12)</f>
        <v>920000</v>
      </c>
      <c r="F12" s="10">
        <f>+SUMIFS(Document_CH78!L:L,Document_CH78!E:E,'Apresentados - Por ação'!A12)</f>
        <v>706778.57000000007</v>
      </c>
      <c r="G12" s="15">
        <f>+SUMIFS(Document_CH78!M:M,Document_CH78!E:E,'Apresentados - Por ação'!A12)</f>
        <v>706778.57000000007</v>
      </c>
    </row>
    <row r="13" spans="1:7" x14ac:dyDescent="0.2">
      <c r="A13" s="14" t="s">
        <v>26</v>
      </c>
      <c r="B13" s="10">
        <f>+SUMIFS(Document_CH78!H:H,Document_CH78!E:E,'Apresentados - Por ação'!A13)</f>
        <v>1147694</v>
      </c>
      <c r="C13" s="10">
        <f>+SUMIFS(Document_CH78!I:I,Document_CH78!E:E,'Apresentados - Por ação'!A13)</f>
        <v>1078833</v>
      </c>
      <c r="D13" s="10">
        <f>+SUMIFS(Document_CH78!J:J,Document_CH78!E:E,'Apresentados - Por ação'!A13)</f>
        <v>1078833</v>
      </c>
      <c r="E13" s="10">
        <f>+SUMIFS(Document_CH78!K:K,Document_CH78!E:E,'Apresentados - Por ação'!A13)</f>
        <v>1078833</v>
      </c>
      <c r="F13" s="10">
        <f>+SUMIFS(Document_CH78!L:L,Document_CH78!E:E,'Apresentados - Por ação'!A13)</f>
        <v>772873</v>
      </c>
      <c r="G13" s="15">
        <f>+SUMIFS(Document_CH78!M:M,Document_CH78!E:E,'Apresentados - Por ação'!A13)</f>
        <v>772873</v>
      </c>
    </row>
    <row r="14" spans="1:7" x14ac:dyDescent="0.2">
      <c r="A14" s="14" t="s">
        <v>27</v>
      </c>
      <c r="B14" s="10">
        <f>+SUMIFS(Document_CH78!H:H,Document_CH78!E:E,'Apresentados - Por ação'!A14)</f>
        <v>0</v>
      </c>
      <c r="C14" s="10">
        <f>+SUMIFS(Document_CH78!I:I,Document_CH78!E:E,'Apresentados - Por ação'!A14)</f>
        <v>0</v>
      </c>
      <c r="D14" s="10">
        <f>+SUMIFS(Document_CH78!J:J,Document_CH78!E:E,'Apresentados - Por ação'!A14)</f>
        <v>0</v>
      </c>
      <c r="E14" s="10">
        <f>+SUMIFS(Document_CH78!K:K,Document_CH78!E:E,'Apresentados - Por ação'!A14)</f>
        <v>0</v>
      </c>
      <c r="F14" s="10">
        <f>+SUMIFS(Document_CH78!L:L,Document_CH78!E:E,'Apresentados - Por ação'!A14)</f>
        <v>0</v>
      </c>
      <c r="G14" s="15">
        <f>+SUMIFS(Document_CH78!M:M,Document_CH78!E:E,'Apresentados - Por ação'!A14)</f>
        <v>0</v>
      </c>
    </row>
    <row r="15" spans="1:7" x14ac:dyDescent="0.2">
      <c r="A15" s="14" t="s">
        <v>29</v>
      </c>
      <c r="B15" s="10">
        <f>+SUMIFS(Document_CH78!H:H,Document_CH78!E:E,'Apresentados - Por ação'!A15)</f>
        <v>83542000</v>
      </c>
      <c r="C15" s="10">
        <f>+SUMIFS(Document_CH78!I:I,Document_CH78!E:E,'Apresentados - Por ação'!A15)</f>
        <v>82507480</v>
      </c>
      <c r="D15" s="10">
        <f>+SUMIFS(Document_CH78!J:J,Document_CH78!E:E,'Apresentados - Por ação'!A15)</f>
        <v>67572462</v>
      </c>
      <c r="E15" s="10">
        <f>+SUMIFS(Document_CH78!K:K,Document_CH78!E:E,'Apresentados - Por ação'!A15)</f>
        <v>67572462</v>
      </c>
      <c r="F15" s="10">
        <f>+SUMIFS(Document_CH78!L:L,Document_CH78!E:E,'Apresentados - Por ação'!A15)</f>
        <v>61322220.200000003</v>
      </c>
      <c r="G15" s="15">
        <f>+SUMIFS(Document_CH78!M:M,Document_CH78!E:E,'Apresentados - Por ação'!A15)</f>
        <v>61127666.640000001</v>
      </c>
    </row>
    <row r="16" spans="1:7" x14ac:dyDescent="0.2">
      <c r="A16" s="14" t="s">
        <v>30</v>
      </c>
      <c r="B16" s="10">
        <f>+SUMIFS(Document_CH78!H:H,Document_CH78!E:E,'Apresentados - Por ação'!A16)</f>
        <v>79780530</v>
      </c>
      <c r="C16" s="10">
        <f>+SUMIFS(Document_CH78!I:I,Document_CH78!E:E,'Apresentados - Por ação'!A16)</f>
        <v>86627998</v>
      </c>
      <c r="D16" s="10">
        <f>+SUMIFS(Document_CH78!J:J,Document_CH78!E:E,'Apresentados - Por ação'!A16)</f>
        <v>94355420</v>
      </c>
      <c r="E16" s="10">
        <f>+SUMIFS(Document_CH78!K:K,Document_CH78!E:E,'Apresentados - Por ação'!A16)</f>
        <v>94355420</v>
      </c>
      <c r="F16" s="10">
        <f>+SUMIFS(Document_CH78!L:L,Document_CH78!E:E,'Apresentados - Por ação'!A16)</f>
        <v>80370116.139999986</v>
      </c>
      <c r="G16" s="15">
        <f>+SUMIFS(Document_CH78!M:M,Document_CH78!E:E,'Apresentados - Por ação'!A16)</f>
        <v>79898734.480000004</v>
      </c>
    </row>
    <row r="17" spans="1:7" x14ac:dyDescent="0.2">
      <c r="A17" s="14" t="s">
        <v>31</v>
      </c>
      <c r="B17" s="10">
        <f>+SUMIFS(Document_CH78!H:H,Document_CH78!E:E,'Apresentados - Por ação'!A17)</f>
        <v>0</v>
      </c>
      <c r="C17" s="10">
        <f>+SUMIFS(Document_CH78!I:I,Document_CH78!E:E,'Apresentados - Por ação'!A17)</f>
        <v>0</v>
      </c>
      <c r="D17" s="10">
        <f>+SUMIFS(Document_CH78!J:J,Document_CH78!E:E,'Apresentados - Por ação'!A17)</f>
        <v>0</v>
      </c>
      <c r="E17" s="10">
        <f>+SUMIFS(Document_CH78!K:K,Document_CH78!E:E,'Apresentados - Por ação'!A17)</f>
        <v>0</v>
      </c>
      <c r="F17" s="10">
        <f>+SUMIFS(Document_CH78!L:L,Document_CH78!E:E,'Apresentados - Por ação'!A17)</f>
        <v>0</v>
      </c>
      <c r="G17" s="15">
        <f>+SUMIFS(Document_CH78!M:M,Document_CH78!E:E,'Apresentados - Por ação'!A17)</f>
        <v>0</v>
      </c>
    </row>
    <row r="18" spans="1:7" x14ac:dyDescent="0.2">
      <c r="A18" s="14" t="s">
        <v>59</v>
      </c>
      <c r="B18" s="10">
        <f>+SUMIFS(Document_CH78!H:H,Document_CH78!E:E,'Apresentados - Por ação'!A18)</f>
        <v>3076441</v>
      </c>
      <c r="C18" s="10">
        <f>+SUMIFS(Document_CH78!I:I,Document_CH78!E:E,'Apresentados - Por ação'!A18)</f>
        <v>3076441</v>
      </c>
      <c r="D18" s="10">
        <f>+SUMIFS(Document_CH78!J:J,Document_CH78!E:E,'Apresentados - Por ação'!A18)</f>
        <v>1232142</v>
      </c>
      <c r="E18" s="10">
        <f>+SUMIFS(Document_CH78!K:K,Document_CH78!E:E,'Apresentados - Por ação'!A18)</f>
        <v>1231961.52</v>
      </c>
      <c r="F18" s="10">
        <f>+SUMIFS(Document_CH78!L:L,Document_CH78!E:E,'Apresentados - Por ação'!A18)</f>
        <v>1231961.52</v>
      </c>
      <c r="G18" s="15">
        <f>+SUMIFS(Document_CH78!M:M,Document_CH78!E:E,'Apresentados - Por ação'!A18)</f>
        <v>1231961.52</v>
      </c>
    </row>
    <row r="19" spans="1:7" x14ac:dyDescent="0.2">
      <c r="A19" s="14" t="s">
        <v>32</v>
      </c>
      <c r="B19" s="10">
        <f>+SUMIFS(Document_CH78!H:H,Document_CH78!E:E,'Apresentados - Por ação'!A19)</f>
        <v>16467314</v>
      </c>
      <c r="C19" s="10">
        <f>+SUMIFS(Document_CH78!I:I,Document_CH78!E:E,'Apresentados - Por ação'!A19)</f>
        <v>16467314</v>
      </c>
      <c r="D19" s="10">
        <f>+SUMIFS(Document_CH78!J:J,Document_CH78!E:E,'Apresentados - Por ação'!A19)</f>
        <v>16467314</v>
      </c>
      <c r="E19" s="10">
        <f>+SUMIFS(Document_CH78!K:K,Document_CH78!E:E,'Apresentados - Por ação'!A19)</f>
        <v>16467314</v>
      </c>
      <c r="F19" s="10">
        <f>+SUMIFS(Document_CH78!L:L,Document_CH78!E:E,'Apresentados - Por ação'!A19)</f>
        <v>14789896.449999999</v>
      </c>
      <c r="G19" s="15">
        <f>+SUMIFS(Document_CH78!M:M,Document_CH78!E:E,'Apresentados - Por ação'!A19)</f>
        <v>14789896.449999999</v>
      </c>
    </row>
    <row r="20" spans="1:7" x14ac:dyDescent="0.2">
      <c r="A20" s="14" t="s">
        <v>33</v>
      </c>
      <c r="B20" s="10">
        <f>+SUMIFS(Document_CH78!H:H,Document_CH78!E:E,'Apresentados - Por ação'!A20)</f>
        <v>16903433</v>
      </c>
      <c r="C20" s="10">
        <f>+SUMIFS(Document_CH78!I:I,Document_CH78!E:E,'Apresentados - Por ação'!A20)</f>
        <v>16484771</v>
      </c>
      <c r="D20" s="10">
        <f>+SUMIFS(Document_CH78!J:J,Document_CH78!E:E,'Apresentados - Por ação'!A20)</f>
        <v>19984771</v>
      </c>
      <c r="E20" s="10">
        <f>+SUMIFS(Document_CH78!K:K,Document_CH78!E:E,'Apresentados - Por ação'!A20)</f>
        <v>19984771</v>
      </c>
      <c r="F20" s="10">
        <f>+SUMIFS(Document_CH78!L:L,Document_CH78!E:E,'Apresentados - Por ação'!A20)</f>
        <v>11310267.82</v>
      </c>
      <c r="G20" s="15">
        <f>+SUMIFS(Document_CH78!M:M,Document_CH78!E:E,'Apresentados - Por ação'!A20)</f>
        <v>11009767.530000001</v>
      </c>
    </row>
    <row r="21" spans="1:7" x14ac:dyDescent="0.2">
      <c r="A21" s="14" t="s">
        <v>60</v>
      </c>
      <c r="B21" s="10">
        <f>+SUMIFS(Document_CH78!H:H,Document_CH78!E:E,'Apresentados - Por ação'!A21)</f>
        <v>1000</v>
      </c>
      <c r="C21" s="10">
        <f>+SUMIFS(Document_CH78!I:I,Document_CH78!E:E,'Apresentados - Por ação'!A21)</f>
        <v>1000</v>
      </c>
      <c r="D21" s="10">
        <f>+SUMIFS(Document_CH78!J:J,Document_CH78!E:E,'Apresentados - Por ação'!A21)</f>
        <v>1000</v>
      </c>
      <c r="E21" s="10">
        <f>+SUMIFS(Document_CH78!K:K,Document_CH78!E:E,'Apresentados - Por ação'!A21)</f>
        <v>0</v>
      </c>
      <c r="F21" s="10">
        <f>+SUMIFS(Document_CH78!L:L,Document_CH78!E:E,'Apresentados - Por ação'!A21)</f>
        <v>0</v>
      </c>
      <c r="G21" s="15">
        <f>+SUMIFS(Document_CH78!M:M,Document_CH78!E:E,'Apresentados - Por ação'!A21)</f>
        <v>0</v>
      </c>
    </row>
    <row r="22" spans="1:7" x14ac:dyDescent="0.2">
      <c r="A22" s="14" t="s">
        <v>62</v>
      </c>
      <c r="B22" s="10">
        <f>+SUMIFS(Document_CH78!H:H,Document_CH78!E:E,'Apresentados - Por ação'!A22)</f>
        <v>95450</v>
      </c>
      <c r="C22" s="10">
        <f>+SUMIFS(Document_CH78!I:I,Document_CH78!E:E,'Apresentados - Por ação'!A22)</f>
        <v>95450</v>
      </c>
      <c r="D22" s="10">
        <f>+SUMIFS(Document_CH78!J:J,Document_CH78!E:E,'Apresentados - Por ação'!A22)</f>
        <v>110825</v>
      </c>
      <c r="E22" s="10">
        <f>+SUMIFS(Document_CH78!K:K,Document_CH78!E:E,'Apresentados - Por ação'!A22)</f>
        <v>110789.35</v>
      </c>
      <c r="F22" s="10">
        <f>+SUMIFS(Document_CH78!L:L,Document_CH78!E:E,'Apresentados - Por ação'!A22)</f>
        <v>108789.35</v>
      </c>
      <c r="G22" s="15">
        <f>+SUMIFS(Document_CH78!M:M,Document_CH78!E:E,'Apresentados - Por ação'!A22)</f>
        <v>108789.35</v>
      </c>
    </row>
    <row r="23" spans="1:7" x14ac:dyDescent="0.2">
      <c r="A23" s="14" t="s">
        <v>61</v>
      </c>
      <c r="B23" s="10">
        <f>+SUMIFS(Document_CH78!H:H,Document_CH78!E:E,'Apresentados - Por ação'!A23)</f>
        <v>27900</v>
      </c>
      <c r="C23" s="10">
        <f>+SUMIFS(Document_CH78!I:I,Document_CH78!E:E,'Apresentados - Por ação'!A23)</f>
        <v>27900</v>
      </c>
      <c r="D23" s="10">
        <f>+SUMIFS(Document_CH78!J:J,Document_CH78!E:E,'Apresentados - Por ação'!A23)</f>
        <v>12525</v>
      </c>
      <c r="E23" s="10">
        <f>+SUMIFS(Document_CH78!K:K,Document_CH78!E:E,'Apresentados - Por ação'!A23)</f>
        <v>12223.6</v>
      </c>
      <c r="F23" s="10">
        <f>+SUMIFS(Document_CH78!L:L,Document_CH78!E:E,'Apresentados - Por ação'!A23)</f>
        <v>12223.6</v>
      </c>
      <c r="G23" s="15">
        <f>+SUMIFS(Document_CH78!M:M,Document_CH78!E:E,'Apresentados - Por ação'!A23)</f>
        <v>12223.6</v>
      </c>
    </row>
    <row r="24" spans="1:7" ht="12.75" thickBot="1" x14ac:dyDescent="0.25">
      <c r="A24" s="16" t="s">
        <v>13</v>
      </c>
      <c r="B24" s="17">
        <f>SUM(B7:B23)</f>
        <v>1006031285</v>
      </c>
      <c r="C24" s="17">
        <f t="shared" ref="C24:G24" si="0">SUM(C7:C23)</f>
        <v>1006833786</v>
      </c>
      <c r="D24" s="17">
        <f t="shared" si="0"/>
        <v>1013635894</v>
      </c>
      <c r="E24" s="17">
        <f t="shared" si="0"/>
        <v>1009073117.9600002</v>
      </c>
      <c r="F24" s="17">
        <f t="shared" si="0"/>
        <v>977964470.14000034</v>
      </c>
      <c r="G24" s="18">
        <f t="shared" si="0"/>
        <v>925757568.4000001</v>
      </c>
    </row>
  </sheetData>
  <mergeCells count="1">
    <mergeCell ref="A5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973EB-FEE5-4CEE-A11B-ECA1FFE43E5D}">
  <dimension ref="A1:G30"/>
  <sheetViews>
    <sheetView workbookViewId="0">
      <selection activeCell="E7" sqref="E7"/>
    </sheetView>
  </sheetViews>
  <sheetFormatPr defaultRowHeight="12" x14ac:dyDescent="0.2"/>
  <cols>
    <col min="1" max="1" width="31.28515625" style="8" bestFit="1" customWidth="1"/>
    <col min="2" max="7" width="14.85546875" style="8" bestFit="1" customWidth="1"/>
    <col min="8" max="16384" width="9.140625" style="8"/>
  </cols>
  <sheetData>
    <row r="1" spans="1:7" x14ac:dyDescent="0.2">
      <c r="A1" s="8" t="s">
        <v>39</v>
      </c>
    </row>
    <row r="2" spans="1:7" x14ac:dyDescent="0.2">
      <c r="A2" s="8" t="s">
        <v>64</v>
      </c>
    </row>
    <row r="3" spans="1:7" x14ac:dyDescent="0.2">
      <c r="A3" s="8" t="str">
        <f>'Apresentados - Por Função'!A3</f>
        <v>Dados SIOP extraídos em 03/06/2025</v>
      </c>
    </row>
    <row r="5" spans="1:7" ht="12.75" thickBot="1" x14ac:dyDescent="0.25">
      <c r="A5" s="29" t="s">
        <v>44</v>
      </c>
      <c r="B5" s="29"/>
      <c r="C5" s="29"/>
      <c r="D5" s="29"/>
      <c r="E5" s="29"/>
      <c r="F5" s="29"/>
      <c r="G5" s="29"/>
    </row>
    <row r="6" spans="1:7" x14ac:dyDescent="0.2">
      <c r="A6" s="22" t="s">
        <v>5</v>
      </c>
      <c r="B6" s="23" t="s">
        <v>7</v>
      </c>
      <c r="C6" s="23" t="s">
        <v>8</v>
      </c>
      <c r="D6" s="23" t="s">
        <v>9</v>
      </c>
      <c r="E6" s="23" t="s">
        <v>10</v>
      </c>
      <c r="F6" s="23" t="s">
        <v>11</v>
      </c>
      <c r="G6" s="24" t="s">
        <v>12</v>
      </c>
    </row>
    <row r="7" spans="1:7" x14ac:dyDescent="0.2">
      <c r="A7" s="14" t="s">
        <v>18</v>
      </c>
      <c r="B7" s="10">
        <f>+SUMIFS(Document_CH78!H:H,Document_CH78!F:F,'Apresentados - Por GrupoDespesa'!A7)</f>
        <v>776085019</v>
      </c>
      <c r="C7" s="10">
        <f>+SUMIFS(Document_CH78!I:I,Document_CH78!F:F,'Apresentados - Por GrupoDespesa'!A7)</f>
        <v>771652095</v>
      </c>
      <c r="D7" s="10">
        <f>+SUMIFS(Document_CH78!J:J,Document_CH78!F:F,'Apresentados - Por GrupoDespesa'!A7)</f>
        <v>782725336</v>
      </c>
      <c r="E7" s="10">
        <f>+SUMIFS(Document_CH78!K:K,Document_CH78!F:F,'Apresentados - Por GrupoDespesa'!A7)</f>
        <v>778698738.79000008</v>
      </c>
      <c r="F7" s="10">
        <f>+SUMIFS(Document_CH78!L:L,Document_CH78!F:F,'Apresentados - Por GrupoDespesa'!A7)</f>
        <v>778698738.79000008</v>
      </c>
      <c r="G7" s="15">
        <f>+SUMIFS(Document_CH78!M:M,Document_CH78!F:F,'Apresentados - Por GrupoDespesa'!A7)</f>
        <v>729923967.99000001</v>
      </c>
    </row>
    <row r="8" spans="1:7" x14ac:dyDescent="0.2">
      <c r="A8" s="14" t="s">
        <v>23</v>
      </c>
      <c r="B8" s="10">
        <f>+SUMIFS(Document_CH78!H:H,Document_CH78!F:F,'Apresentados - Por GrupoDespesa'!A8)</f>
        <v>217945218</v>
      </c>
      <c r="C8" s="10">
        <f>+SUMIFS(Document_CH78!I:I,Document_CH78!F:F,'Apresentados - Por GrupoDespesa'!A8)</f>
        <v>223605162</v>
      </c>
      <c r="D8" s="10">
        <f>+SUMIFS(Document_CH78!J:J,Document_CH78!F:F,'Apresentados - Por GrupoDespesa'!A8)</f>
        <v>225294638</v>
      </c>
      <c r="E8" s="10">
        <f>+SUMIFS(Document_CH78!K:K,Document_CH78!F:F,'Apresentados - Por GrupoDespesa'!A8)</f>
        <v>224758459.16999999</v>
      </c>
      <c r="F8" s="10">
        <f>+SUMIFS(Document_CH78!L:L,Document_CH78!F:F,'Apresentados - Por GrupoDespesa'!A8)</f>
        <v>197630805.19999996</v>
      </c>
      <c r="G8" s="15">
        <f>+SUMIFS(Document_CH78!M:M,Document_CH78!F:F,'Apresentados - Por GrupoDespesa'!A8)</f>
        <v>194198674.25999999</v>
      </c>
    </row>
    <row r="9" spans="1:7" x14ac:dyDescent="0.2">
      <c r="A9" s="14" t="s">
        <v>28</v>
      </c>
      <c r="B9" s="10">
        <f>+SUMIFS(Document_CH78!H:H,Document_CH78!F:F,'Apresentados - Por GrupoDespesa'!A9)</f>
        <v>12001048</v>
      </c>
      <c r="C9" s="10">
        <f>+SUMIFS(Document_CH78!I:I,Document_CH78!F:F,'Apresentados - Por GrupoDespesa'!A9)</f>
        <v>11576529</v>
      </c>
      <c r="D9" s="10">
        <f>+SUMIFS(Document_CH78!J:J,Document_CH78!F:F,'Apresentados - Por GrupoDespesa'!A9)</f>
        <v>5615920</v>
      </c>
      <c r="E9" s="10">
        <f>+SUMIFS(Document_CH78!K:K,Document_CH78!F:F,'Apresentados - Por GrupoDespesa'!A9)</f>
        <v>5615920</v>
      </c>
      <c r="F9" s="10">
        <f>+SUMIFS(Document_CH78!L:L,Document_CH78!F:F,'Apresentados - Por GrupoDespesa'!A9)</f>
        <v>1634926.15</v>
      </c>
      <c r="G9" s="15">
        <f>+SUMIFS(Document_CH78!M:M,Document_CH78!F:F,'Apresentados - Por GrupoDespesa'!A9)</f>
        <v>1634926.15</v>
      </c>
    </row>
    <row r="10" spans="1:7" ht="15.75" thickBot="1" x14ac:dyDescent="0.25">
      <c r="A10" s="21" t="s">
        <v>13</v>
      </c>
      <c r="B10" s="17">
        <f t="shared" ref="B10:G10" si="0">SUM(B7:B9)</f>
        <v>1006031285</v>
      </c>
      <c r="C10" s="17">
        <f t="shared" si="0"/>
        <v>1006833786</v>
      </c>
      <c r="D10" s="17">
        <f t="shared" si="0"/>
        <v>1013635894</v>
      </c>
      <c r="E10" s="17">
        <f t="shared" si="0"/>
        <v>1009073117.96</v>
      </c>
      <c r="F10" s="17">
        <f t="shared" si="0"/>
        <v>977964470.13999999</v>
      </c>
      <c r="G10" s="18">
        <f t="shared" si="0"/>
        <v>925757568.39999998</v>
      </c>
    </row>
    <row r="11" spans="1:7" ht="15" x14ac:dyDescent="0.25">
      <c r="A11" s="6"/>
      <c r="B11" s="6"/>
      <c r="C11" s="6"/>
      <c r="D11" s="6"/>
      <c r="E11" s="6"/>
      <c r="F11" s="6"/>
      <c r="G11" s="6"/>
    </row>
    <row r="12" spans="1:7" ht="15" x14ac:dyDescent="0.25">
      <c r="A12" s="6"/>
      <c r="B12" s="6"/>
      <c r="C12" s="6"/>
      <c r="D12" s="6"/>
      <c r="E12" s="6"/>
      <c r="F12" s="6"/>
      <c r="G12" s="6"/>
    </row>
    <row r="13" spans="1:7" ht="15" x14ac:dyDescent="0.25">
      <c r="A13" s="6"/>
      <c r="B13" s="6"/>
      <c r="C13" s="6"/>
      <c r="D13" s="6"/>
      <c r="E13" s="6"/>
      <c r="F13" s="6"/>
      <c r="G13" s="6"/>
    </row>
    <row r="14" spans="1:7" ht="15" x14ac:dyDescent="0.25">
      <c r="A14" s="6"/>
      <c r="B14" s="6"/>
      <c r="C14" s="6"/>
      <c r="D14" s="6"/>
      <c r="E14" s="6"/>
      <c r="F14" s="6"/>
      <c r="G14" s="6"/>
    </row>
    <row r="15" spans="1:7" ht="15" x14ac:dyDescent="0.25">
      <c r="A15" s="6"/>
      <c r="B15" s="6"/>
      <c r="C15" s="6"/>
      <c r="D15" s="6"/>
      <c r="E15" s="6"/>
      <c r="F15" s="6"/>
      <c r="G15" s="6"/>
    </row>
    <row r="16" spans="1:7" ht="15" x14ac:dyDescent="0.25">
      <c r="A16" s="6"/>
      <c r="B16" s="6"/>
      <c r="C16" s="6"/>
      <c r="D16" s="6"/>
      <c r="E16" s="6"/>
      <c r="F16" s="6"/>
      <c r="G16" s="6"/>
    </row>
    <row r="17" spans="1:7" ht="15" x14ac:dyDescent="0.25">
      <c r="A17" s="6"/>
      <c r="B17" s="6"/>
      <c r="C17" s="6"/>
      <c r="D17" s="6"/>
      <c r="E17" s="6"/>
      <c r="F17" s="6"/>
      <c r="G17" s="6"/>
    </row>
    <row r="18" spans="1:7" ht="15" x14ac:dyDescent="0.25">
      <c r="A18" s="6"/>
      <c r="B18" s="6"/>
      <c r="C18" s="6"/>
      <c r="D18" s="6"/>
      <c r="E18" s="6"/>
      <c r="F18" s="6"/>
      <c r="G18" s="6"/>
    </row>
    <row r="19" spans="1:7" ht="15" x14ac:dyDescent="0.25">
      <c r="A19" s="6"/>
      <c r="B19" s="6"/>
      <c r="C19" s="6"/>
      <c r="D19" s="6"/>
      <c r="E19" s="6"/>
      <c r="F19" s="6"/>
      <c r="G19" s="6"/>
    </row>
    <row r="20" spans="1:7" ht="15" x14ac:dyDescent="0.25">
      <c r="A20" s="6"/>
      <c r="B20" s="6"/>
      <c r="C20" s="6"/>
      <c r="D20" s="6"/>
      <c r="E20" s="6"/>
      <c r="F20" s="6"/>
      <c r="G20" s="6"/>
    </row>
    <row r="21" spans="1:7" ht="15" x14ac:dyDescent="0.25">
      <c r="A21" s="6"/>
      <c r="B21" s="6"/>
      <c r="C21" s="6"/>
      <c r="D21" s="6"/>
      <c r="E21" s="6"/>
      <c r="F21" s="6"/>
      <c r="G21" s="6"/>
    </row>
    <row r="22" spans="1:7" ht="15" x14ac:dyDescent="0.25">
      <c r="A22" s="6"/>
      <c r="B22" s="6"/>
      <c r="C22" s="6"/>
      <c r="D22" s="6"/>
      <c r="E22" s="6"/>
      <c r="F22" s="6"/>
      <c r="G22" s="6"/>
    </row>
    <row r="23" spans="1:7" ht="15" x14ac:dyDescent="0.25">
      <c r="A23" s="6"/>
      <c r="B23" s="6"/>
      <c r="C23" s="6"/>
      <c r="D23" s="6"/>
      <c r="E23" s="6"/>
      <c r="F23" s="6"/>
      <c r="G23" s="6"/>
    </row>
    <row r="24" spans="1:7" ht="15" x14ac:dyDescent="0.25">
      <c r="A24" s="6"/>
      <c r="B24" s="6"/>
      <c r="C24" s="6"/>
      <c r="D24" s="6"/>
      <c r="E24" s="6"/>
      <c r="F24" s="6"/>
      <c r="G24" s="6"/>
    </row>
    <row r="25" spans="1:7" ht="15" x14ac:dyDescent="0.25">
      <c r="A25" s="6"/>
      <c r="B25" s="6"/>
      <c r="C25" s="6"/>
      <c r="D25" s="6"/>
      <c r="E25" s="6"/>
      <c r="F25" s="6"/>
      <c r="G25" s="6"/>
    </row>
    <row r="26" spans="1:7" ht="15" x14ac:dyDescent="0.25">
      <c r="A26" s="6"/>
      <c r="B26" s="6"/>
      <c r="C26" s="6"/>
      <c r="D26" s="6"/>
      <c r="E26" s="6"/>
      <c r="F26" s="6"/>
      <c r="G26" s="6"/>
    </row>
    <row r="27" spans="1:7" x14ac:dyDescent="0.2">
      <c r="A27" s="7"/>
      <c r="B27" s="7"/>
      <c r="C27" s="7"/>
      <c r="D27" s="7"/>
      <c r="E27" s="7"/>
      <c r="F27" s="7"/>
      <c r="G27" s="7"/>
    </row>
    <row r="28" spans="1:7" x14ac:dyDescent="0.2">
      <c r="A28" s="7"/>
      <c r="B28" s="7"/>
      <c r="C28" s="7"/>
      <c r="D28" s="7"/>
      <c r="E28" s="7"/>
      <c r="F28" s="7"/>
      <c r="G28" s="7"/>
    </row>
    <row r="29" spans="1:7" x14ac:dyDescent="0.2">
      <c r="A29" s="7"/>
      <c r="B29" s="7"/>
      <c r="C29" s="7"/>
      <c r="D29" s="7"/>
      <c r="E29" s="7"/>
      <c r="F29" s="7"/>
      <c r="G29" s="7"/>
    </row>
    <row r="30" spans="1:7" x14ac:dyDescent="0.2">
      <c r="A30" s="7"/>
      <c r="B30" s="7"/>
      <c r="C30" s="7"/>
      <c r="D30" s="7"/>
      <c r="E30" s="7"/>
      <c r="F30" s="7"/>
      <c r="G30" s="7"/>
    </row>
  </sheetData>
  <mergeCells count="1">
    <mergeCell ref="A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5CADB-A84D-4307-98A5-16DF35D8D094}">
  <dimension ref="A1:G16"/>
  <sheetViews>
    <sheetView workbookViewId="0">
      <selection activeCell="A22" sqref="A22"/>
    </sheetView>
  </sheetViews>
  <sheetFormatPr defaultRowHeight="12" x14ac:dyDescent="0.2"/>
  <cols>
    <col min="1" max="1" width="68.5703125" style="8" bestFit="1" customWidth="1"/>
    <col min="2" max="7" width="14.85546875" style="8" bestFit="1" customWidth="1"/>
    <col min="8" max="8" width="17" style="8" customWidth="1"/>
    <col min="9" max="9" width="18" style="8" customWidth="1"/>
    <col min="10" max="10" width="17.5703125" style="8" customWidth="1"/>
    <col min="11" max="11" width="19.7109375" style="8" customWidth="1"/>
    <col min="12" max="16384" width="9.140625" style="8"/>
  </cols>
  <sheetData>
    <row r="1" spans="1:7" x14ac:dyDescent="0.2">
      <c r="A1" s="8" t="s">
        <v>39</v>
      </c>
    </row>
    <row r="2" spans="1:7" x14ac:dyDescent="0.2">
      <c r="A2" s="8" t="s">
        <v>64</v>
      </c>
    </row>
    <row r="3" spans="1:7" x14ac:dyDescent="0.2">
      <c r="A3" s="8" t="str">
        <f>'Apresentados - Por Função'!A3</f>
        <v>Dados SIOP extraídos em 03/06/2025</v>
      </c>
    </row>
    <row r="5" spans="1:7" ht="12.75" thickBot="1" x14ac:dyDescent="0.25">
      <c r="A5" s="29" t="s">
        <v>45</v>
      </c>
      <c r="B5" s="29"/>
      <c r="C5" s="29"/>
      <c r="D5" s="29"/>
      <c r="E5" s="29"/>
      <c r="F5" s="29"/>
      <c r="G5" s="29"/>
    </row>
    <row r="6" spans="1:7" x14ac:dyDescent="0.2">
      <c r="A6" s="11" t="s">
        <v>6</v>
      </c>
      <c r="B6" s="12" t="s">
        <v>7</v>
      </c>
      <c r="C6" s="12" t="s">
        <v>8</v>
      </c>
      <c r="D6" s="12" t="s">
        <v>9</v>
      </c>
      <c r="E6" s="12" t="s">
        <v>10</v>
      </c>
      <c r="F6" s="12" t="s">
        <v>11</v>
      </c>
      <c r="G6" s="13" t="s">
        <v>12</v>
      </c>
    </row>
    <row r="7" spans="1:7" x14ac:dyDescent="0.2">
      <c r="A7" s="14" t="s">
        <v>47</v>
      </c>
      <c r="B7" s="10">
        <f>+SUMIFS(Document_CH78!H:H,Document_CH78!G:G,'Apresentados - Por Fonte'!A7)</f>
        <v>665766682</v>
      </c>
      <c r="C7" s="10">
        <f>+SUMIFS(Document_CH78!I:I,Document_CH78!G:G,'Apresentados - Por Fonte'!A7)</f>
        <v>666019183</v>
      </c>
      <c r="D7" s="10">
        <f>+SUMIFS(Document_CH78!J:J,Document_CH78!G:G,'Apresentados - Por Fonte'!A7)</f>
        <v>676045791</v>
      </c>
      <c r="E7" s="10">
        <f>+SUMIFS(Document_CH78!K:K,Document_CH78!G:G,'Apresentados - Por Fonte'!A7)</f>
        <v>672456577.47000015</v>
      </c>
      <c r="F7" s="10">
        <f>+SUMIFS(Document_CH78!L:L,Document_CH78!G:G,'Apresentados - Por Fonte'!A7)</f>
        <v>659155354.69000018</v>
      </c>
      <c r="G7" s="10">
        <f>+SUMIFS(Document_CH78!M:M,Document_CH78!G:G,'Apresentados - Por Fonte'!A7)</f>
        <v>622003896.94000006</v>
      </c>
    </row>
    <row r="8" spans="1:7" x14ac:dyDescent="0.2">
      <c r="A8" s="8" t="s">
        <v>48</v>
      </c>
      <c r="B8" s="10">
        <f>+SUMIFS(Document_CH78!H:H,Document_CH78!G:G,'Apresentados - Por Fonte'!A8)</f>
        <v>0</v>
      </c>
      <c r="C8" s="10">
        <f>+SUMIFS(Document_CH78!I:I,Document_CH78!G:G,'Apresentados - Por Fonte'!A8)</f>
        <v>0</v>
      </c>
      <c r="D8" s="10">
        <f>+SUMIFS(Document_CH78!J:J,Document_CH78!G:G,'Apresentados - Por Fonte'!A8)</f>
        <v>2299591</v>
      </c>
      <c r="E8" s="10">
        <f>+SUMIFS(Document_CH78!K:K,Document_CH78!G:G,'Apresentados - Por Fonte'!A8)</f>
        <v>2299591</v>
      </c>
      <c r="F8" s="10">
        <f>+SUMIFS(Document_CH78!L:L,Document_CH78!G:G,'Apresentados - Por Fonte'!A8)</f>
        <v>2299591</v>
      </c>
      <c r="G8" s="10">
        <f>+SUMIFS(Document_CH78!M:M,Document_CH78!G:G,'Apresentados - Por Fonte'!A8)</f>
        <v>0</v>
      </c>
    </row>
    <row r="9" spans="1:7" x14ac:dyDescent="0.2">
      <c r="A9" s="14" t="s">
        <v>49</v>
      </c>
      <c r="B9" s="10">
        <f>+SUMIFS(Document_CH78!H:H,Document_CH78!G:G,'Apresentados - Por Fonte'!A9)</f>
        <v>0</v>
      </c>
      <c r="C9" s="10">
        <f>+SUMIFS(Document_CH78!I:I,Document_CH78!G:G,'Apresentados - Por Fonte'!A9)</f>
        <v>0</v>
      </c>
      <c r="D9" s="10">
        <f>+SUMIFS(Document_CH78!J:J,Document_CH78!G:G,'Apresentados - Por Fonte'!A9)</f>
        <v>2173505</v>
      </c>
      <c r="E9" s="10">
        <f>+SUMIFS(Document_CH78!K:K,Document_CH78!G:G,'Apresentados - Por Fonte'!A9)</f>
        <v>2173505</v>
      </c>
      <c r="F9" s="10">
        <f>+SUMIFS(Document_CH78!L:L,Document_CH78!G:G,'Apresentados - Por Fonte'!A9)</f>
        <v>2173505</v>
      </c>
      <c r="G9" s="10">
        <f>+SUMIFS(Document_CH78!M:M,Document_CH78!G:G,'Apresentados - Por Fonte'!A9)</f>
        <v>0</v>
      </c>
    </row>
    <row r="10" spans="1:7" x14ac:dyDescent="0.2">
      <c r="A10" s="14" t="s">
        <v>50</v>
      </c>
      <c r="B10" s="10">
        <f>+SUMIFS(Document_CH78!H:H,Document_CH78!G:G,'Apresentados - Por Fonte'!A10)</f>
        <v>235768481</v>
      </c>
      <c r="C10" s="10">
        <f>+SUMIFS(Document_CH78!I:I,Document_CH78!G:G,'Apresentados - Por Fonte'!A10)</f>
        <v>235768481</v>
      </c>
      <c r="D10" s="10">
        <f>+SUMIFS(Document_CH78!J:J,Document_CH78!G:G,'Apresentados - Por Fonte'!A10)</f>
        <v>235768481</v>
      </c>
      <c r="E10" s="10">
        <f>+SUMIFS(Document_CH78!K:K,Document_CH78!G:G,'Apresentados - Por Fonte'!A10)</f>
        <v>234794918.49000001</v>
      </c>
      <c r="F10" s="10">
        <f>+SUMIFS(Document_CH78!L:L,Document_CH78!G:G,'Apresentados - Por Fonte'!A10)</f>
        <v>234794918.49000001</v>
      </c>
      <c r="G10" s="10">
        <f>+SUMIFS(Document_CH78!M:M,Document_CH78!G:G,'Apresentados - Por Fonte'!A10)</f>
        <v>224669959.49000001</v>
      </c>
    </row>
    <row r="11" spans="1:7" x14ac:dyDescent="0.2">
      <c r="A11" s="14" t="s">
        <v>53</v>
      </c>
      <c r="B11" s="10">
        <f>+SUMIFS(Document_CH78!H:H,Document_CH78!G:G,'Apresentados - Por Fonte'!A11)</f>
        <v>99570415</v>
      </c>
      <c r="C11" s="10">
        <f>+SUMIFS(Document_CH78!I:I,Document_CH78!G:G,'Apresentados - Por Fonte'!A11)</f>
        <v>99570415</v>
      </c>
      <c r="D11" s="10">
        <f>+SUMIFS(Document_CH78!J:J,Document_CH78!G:G,'Apresentados - Por Fonte'!A11)</f>
        <v>90827364</v>
      </c>
      <c r="E11" s="10">
        <f>+SUMIFS(Document_CH78!K:K,Document_CH78!G:G,'Apresentados - Por Fonte'!A11)</f>
        <v>90827364</v>
      </c>
      <c r="F11" s="10">
        <f>+SUMIFS(Document_CH78!L:L,Document_CH78!G:G,'Apresentados - Por Fonte'!A11)</f>
        <v>78295631.049999997</v>
      </c>
      <c r="G11" s="10">
        <f>+SUMIFS(Document_CH78!M:M,Document_CH78!G:G,'Apresentados - Por Fonte'!A11)</f>
        <v>77860674.98999998</v>
      </c>
    </row>
    <row r="12" spans="1:7" x14ac:dyDescent="0.2">
      <c r="A12" s="14" t="s">
        <v>54</v>
      </c>
      <c r="B12" s="10">
        <f>+SUMIFS(Document_CH78!H:H,Document_CH78!G:G,'Apresentados - Por Fonte'!A12)</f>
        <v>0</v>
      </c>
      <c r="C12" s="10">
        <f>+SUMIFS(Document_CH78!I:I,Document_CH78!G:G,'Apresentados - Por Fonte'!A12)</f>
        <v>550000</v>
      </c>
      <c r="D12" s="10">
        <f>+SUMIFS(Document_CH78!J:J,Document_CH78!G:G,'Apresentados - Por Fonte'!A12)</f>
        <v>550000</v>
      </c>
      <c r="E12" s="10">
        <f>+SUMIFS(Document_CH78!K:K,Document_CH78!G:G,'Apresentados - Por Fonte'!A12)</f>
        <v>550000</v>
      </c>
      <c r="F12" s="10">
        <f>+SUMIFS(Document_CH78!L:L,Document_CH78!G:G,'Apresentados - Por Fonte'!A12)</f>
        <v>0</v>
      </c>
      <c r="G12" s="10">
        <f>+SUMIFS(Document_CH78!M:M,Document_CH78!G:G,'Apresentados - Por Fonte'!A12)</f>
        <v>0</v>
      </c>
    </row>
    <row r="13" spans="1:7" x14ac:dyDescent="0.2">
      <c r="A13" s="14" t="s">
        <v>55</v>
      </c>
      <c r="B13" s="10">
        <f>+SUMIFS(Document_CH78!H:H,Document_CH78!G:G,'Apresentados - Por Fonte'!A13)</f>
        <v>0</v>
      </c>
      <c r="C13" s="10">
        <f>+SUMIFS(Document_CH78!I:I,Document_CH78!G:G,'Apresentados - Por Fonte'!A13)</f>
        <v>0</v>
      </c>
      <c r="D13" s="10">
        <f>+SUMIFS(Document_CH78!J:J,Document_CH78!G:G,'Apresentados - Por Fonte'!A13)</f>
        <v>1289255</v>
      </c>
      <c r="E13" s="10">
        <f>+SUMIFS(Document_CH78!K:K,Document_CH78!G:G,'Apresentados - Por Fonte'!A13)</f>
        <v>1289255</v>
      </c>
      <c r="F13" s="10">
        <f>+SUMIFS(Document_CH78!L:L,Document_CH78!G:G,'Apresentados - Por Fonte'!A13)</f>
        <v>640940.76</v>
      </c>
      <c r="G13" s="10">
        <f>+SUMIFS(Document_CH78!M:M,Document_CH78!G:G,'Apresentados - Por Fonte'!A13)</f>
        <v>618507.82999999996</v>
      </c>
    </row>
    <row r="14" spans="1:7" x14ac:dyDescent="0.2">
      <c r="A14" s="26" t="s">
        <v>56</v>
      </c>
      <c r="B14" s="10">
        <f>+SUMIFS(Document_CH78!H:H,Document_CH78!G:G,'Apresentados - Por Fonte'!A14)</f>
        <v>0</v>
      </c>
      <c r="C14" s="10">
        <f>+SUMIFS(Document_CH78!I:I,Document_CH78!G:G,'Apresentados - Por Fonte'!A14)</f>
        <v>0</v>
      </c>
      <c r="D14" s="10">
        <f>+SUMIFS(Document_CH78!J:J,Document_CH78!G:G,'Apresentados - Por Fonte'!A14)</f>
        <v>1095389</v>
      </c>
      <c r="E14" s="10">
        <f>+SUMIFS(Document_CH78!K:K,Document_CH78!G:G,'Apresentados - Por Fonte'!A14)</f>
        <v>1095389</v>
      </c>
      <c r="F14" s="10">
        <f>+SUMIFS(Document_CH78!L:L,Document_CH78!G:G,'Apresentados - Por Fonte'!A14)</f>
        <v>604529.15</v>
      </c>
      <c r="G14" s="10">
        <f>+SUMIFS(Document_CH78!M:M,Document_CH78!G:G,'Apresentados - Por Fonte'!A14)</f>
        <v>604529.15</v>
      </c>
    </row>
    <row r="15" spans="1:7" x14ac:dyDescent="0.2">
      <c r="A15" s="26" t="s">
        <v>57</v>
      </c>
      <c r="B15" s="10">
        <f>+SUMIFS(Document_CH78!H:H,Document_CH78!G:G,'Apresentados - Por Fonte'!A15)</f>
        <v>4925707</v>
      </c>
      <c r="C15" s="10">
        <f>+SUMIFS(Document_CH78!I:I,Document_CH78!G:G,'Apresentados - Por Fonte'!A15)</f>
        <v>4925707</v>
      </c>
      <c r="D15" s="10">
        <f>+SUMIFS(Document_CH78!J:J,Document_CH78!G:G,'Apresentados - Por Fonte'!A15)</f>
        <v>3586518</v>
      </c>
      <c r="E15" s="10">
        <f>+SUMIFS(Document_CH78!K:K,Document_CH78!G:G,'Apresentados - Por Fonte'!A15)</f>
        <v>3586518</v>
      </c>
      <c r="F15" s="10">
        <f>+SUMIFS(Document_CH78!L:L,Document_CH78!G:G,'Apresentados - Por Fonte'!A15)</f>
        <v>0</v>
      </c>
      <c r="G15" s="10">
        <f>+SUMIFS(Document_CH78!M:M,Document_CH78!G:G,'Apresentados - Por Fonte'!A15)</f>
        <v>0</v>
      </c>
    </row>
    <row r="16" spans="1:7" ht="12.75" thickBot="1" x14ac:dyDescent="0.25">
      <c r="A16" s="20" t="s">
        <v>13</v>
      </c>
      <c r="B16" s="17">
        <f>SUM(B7:B15)</f>
        <v>1006031285</v>
      </c>
      <c r="C16" s="17">
        <f t="shared" ref="C16:G16" si="0">SUM(C7:C15)</f>
        <v>1006833786</v>
      </c>
      <c r="D16" s="17">
        <f t="shared" si="0"/>
        <v>1013635894</v>
      </c>
      <c r="E16" s="17">
        <f t="shared" si="0"/>
        <v>1009073117.9600002</v>
      </c>
      <c r="F16" s="17">
        <f t="shared" si="0"/>
        <v>977964470.1400001</v>
      </c>
      <c r="G16" s="17">
        <f t="shared" si="0"/>
        <v>925757568.4000001</v>
      </c>
    </row>
  </sheetData>
  <mergeCells count="1"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Document_CH78</vt:lpstr>
      <vt:lpstr>Apresentados - Por Função</vt:lpstr>
      <vt:lpstr>Apresentados - Por Programa</vt:lpstr>
      <vt:lpstr>Apresentados - Por ação</vt:lpstr>
      <vt:lpstr>Apresentados - Por GrupoDespesa</vt:lpstr>
      <vt:lpstr>Apresentados - Por Fonte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Júlia</dc:creator>
  <cp:lastModifiedBy>UFJF</cp:lastModifiedBy>
  <dcterms:created xsi:type="dcterms:W3CDTF">2024-10-14T18:04:34Z</dcterms:created>
  <dcterms:modified xsi:type="dcterms:W3CDTF">2025-06-05T13:15:39Z</dcterms:modified>
</cp:coreProperties>
</file>