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UFJF\Desktop\"/>
    </mc:Choice>
  </mc:AlternateContent>
  <xr:revisionPtr revIDLastSave="0" documentId="13_ncr:1_{18912A36-0607-49D4-ABE5-771777E1969D}" xr6:coauthVersionLast="47" xr6:coauthVersionMax="47" xr10:uidLastSave="{00000000-0000-0000-0000-000000000000}"/>
  <bookViews>
    <workbookView xWindow="28680" yWindow="-120" windowWidth="29040" windowHeight="15840" xr2:uid="{00000000-000D-0000-FFFF-FFFF00000000}"/>
  </bookViews>
  <sheets>
    <sheet name="Document_CH78" sheetId="1" r:id="rId1"/>
    <sheet name="Apresentados - Por Função" sheetId="2" r:id="rId2"/>
    <sheet name="Apresentados - Por Programa" sheetId="3" r:id="rId3"/>
    <sheet name="Apresentados - Por ação" sheetId="4" r:id="rId4"/>
    <sheet name="Apresentados - Por GrupoDespesa" sheetId="5" r:id="rId5"/>
    <sheet name="Apresentados - Por Fonte" sheetId="6" r:id="rId6"/>
  </sheets>
  <calcPr calcId="191029"/>
</workbook>
</file>

<file path=xl/calcChain.xml><?xml version="1.0" encoding="utf-8"?>
<calcChain xmlns="http://schemas.openxmlformats.org/spreadsheetml/2006/main">
  <c r="G17" i="6" l="1"/>
  <c r="G8" i="6"/>
  <c r="G9" i="6"/>
  <c r="G10" i="6"/>
  <c r="G11" i="6"/>
  <c r="G12" i="6"/>
  <c r="G13" i="6"/>
  <c r="G14" i="6"/>
  <c r="G15" i="6"/>
  <c r="G16" i="6"/>
  <c r="G7" i="6"/>
  <c r="F17" i="6"/>
  <c r="F8" i="6"/>
  <c r="F9" i="6"/>
  <c r="F10" i="6"/>
  <c r="F11" i="6"/>
  <c r="F12" i="6"/>
  <c r="F13" i="6"/>
  <c r="F14" i="6"/>
  <c r="F15" i="6"/>
  <c r="F16" i="6"/>
  <c r="F7" i="6"/>
  <c r="E17" i="6"/>
  <c r="E8" i="6"/>
  <c r="E9" i="6"/>
  <c r="E10" i="6"/>
  <c r="E11" i="6"/>
  <c r="E12" i="6"/>
  <c r="E13" i="6"/>
  <c r="E14" i="6"/>
  <c r="E15" i="6"/>
  <c r="E16" i="6"/>
  <c r="E7" i="6"/>
  <c r="D17" i="6"/>
  <c r="D8" i="6"/>
  <c r="D9" i="6"/>
  <c r="D10" i="6"/>
  <c r="D11" i="6"/>
  <c r="D12" i="6"/>
  <c r="D13" i="6"/>
  <c r="D14" i="6"/>
  <c r="D15" i="6"/>
  <c r="D16" i="6"/>
  <c r="D7" i="6"/>
  <c r="C17" i="6"/>
  <c r="C8" i="6"/>
  <c r="C9" i="6"/>
  <c r="C10" i="6"/>
  <c r="C11" i="6"/>
  <c r="C12" i="6"/>
  <c r="C13" i="6"/>
  <c r="C14" i="6"/>
  <c r="C15" i="6"/>
  <c r="C16" i="6"/>
  <c r="C7" i="6"/>
  <c r="B17" i="6"/>
  <c r="B14" i="6"/>
  <c r="B15" i="6"/>
  <c r="B16" i="6"/>
  <c r="B8" i="6"/>
  <c r="B9" i="6"/>
  <c r="B10" i="6"/>
  <c r="B11" i="6"/>
  <c r="B12" i="6"/>
  <c r="B13" i="6"/>
  <c r="B7" i="6"/>
  <c r="B10" i="3"/>
  <c r="C10" i="3"/>
  <c r="D10" i="3"/>
  <c r="E10" i="3"/>
  <c r="F10" i="3"/>
  <c r="G10" i="3"/>
  <c r="A3" i="6"/>
  <c r="A3" i="5"/>
  <c r="A3" i="4"/>
  <c r="A3" i="3"/>
  <c r="B8" i="5"/>
  <c r="C8" i="5"/>
  <c r="D8" i="5"/>
  <c r="E8" i="5"/>
  <c r="F8" i="5"/>
  <c r="G8" i="5"/>
  <c r="B9" i="5"/>
  <c r="C9" i="5"/>
  <c r="D9" i="5"/>
  <c r="E9" i="5"/>
  <c r="F9" i="5"/>
  <c r="G9" i="5"/>
  <c r="G7" i="5"/>
  <c r="F7" i="5"/>
  <c r="E7" i="5"/>
  <c r="D7" i="5"/>
  <c r="C7" i="5"/>
  <c r="B7" i="5"/>
  <c r="B8" i="4"/>
  <c r="C8" i="4"/>
  <c r="D8" i="4"/>
  <c r="E8" i="4"/>
  <c r="F8" i="4"/>
  <c r="G8" i="4"/>
  <c r="B9" i="4"/>
  <c r="C9" i="4"/>
  <c r="D9" i="4"/>
  <c r="E9" i="4"/>
  <c r="F9" i="4"/>
  <c r="G9" i="4"/>
  <c r="B10" i="4"/>
  <c r="C10" i="4"/>
  <c r="D10" i="4"/>
  <c r="E10" i="4"/>
  <c r="F10" i="4"/>
  <c r="G10" i="4"/>
  <c r="B11" i="4"/>
  <c r="C11" i="4"/>
  <c r="D11" i="4"/>
  <c r="E11" i="4"/>
  <c r="F11" i="4"/>
  <c r="G11" i="4"/>
  <c r="B12" i="4"/>
  <c r="C12" i="4"/>
  <c r="D12" i="4"/>
  <c r="E12" i="4"/>
  <c r="F12" i="4"/>
  <c r="G12" i="4"/>
  <c r="B13" i="4"/>
  <c r="C13" i="4"/>
  <c r="D13" i="4"/>
  <c r="E13" i="4"/>
  <c r="F13" i="4"/>
  <c r="G13" i="4"/>
  <c r="B14" i="4"/>
  <c r="C14" i="4"/>
  <c r="D14" i="4"/>
  <c r="E14" i="4"/>
  <c r="F14" i="4"/>
  <c r="G14" i="4"/>
  <c r="B15" i="4"/>
  <c r="C15" i="4"/>
  <c r="D15" i="4"/>
  <c r="E15" i="4"/>
  <c r="F15" i="4"/>
  <c r="G15" i="4"/>
  <c r="B16" i="4"/>
  <c r="C16" i="4"/>
  <c r="D16" i="4"/>
  <c r="E16" i="4"/>
  <c r="F16" i="4"/>
  <c r="G16" i="4"/>
  <c r="B17" i="4"/>
  <c r="C17" i="4"/>
  <c r="D17" i="4"/>
  <c r="E17" i="4"/>
  <c r="F17" i="4"/>
  <c r="G17" i="4"/>
  <c r="B18" i="4"/>
  <c r="C18" i="4"/>
  <c r="D18" i="4"/>
  <c r="E18" i="4"/>
  <c r="F18" i="4"/>
  <c r="G18" i="4"/>
  <c r="B19" i="4"/>
  <c r="C19" i="4"/>
  <c r="D19" i="4"/>
  <c r="E19" i="4"/>
  <c r="F19" i="4"/>
  <c r="G19" i="4"/>
  <c r="B20" i="4"/>
  <c r="C20" i="4"/>
  <c r="D20" i="4"/>
  <c r="E20" i="4"/>
  <c r="F20" i="4"/>
  <c r="G20" i="4"/>
  <c r="B21" i="4"/>
  <c r="C21" i="4"/>
  <c r="D21" i="4"/>
  <c r="E21" i="4"/>
  <c r="F21" i="4"/>
  <c r="G21" i="4"/>
  <c r="B22" i="4"/>
  <c r="C22" i="4"/>
  <c r="D22" i="4"/>
  <c r="E22" i="4"/>
  <c r="F22" i="4"/>
  <c r="G22" i="4"/>
  <c r="B23" i="4"/>
  <c r="C23" i="4"/>
  <c r="D23" i="4"/>
  <c r="E23" i="4"/>
  <c r="F23" i="4"/>
  <c r="G23" i="4"/>
  <c r="G7" i="4"/>
  <c r="F7" i="4"/>
  <c r="E7" i="4"/>
  <c r="D7" i="4"/>
  <c r="C7" i="4"/>
  <c r="B7" i="4"/>
  <c r="G12" i="3"/>
  <c r="F12" i="3"/>
  <c r="E12" i="3"/>
  <c r="D12" i="3"/>
  <c r="C12" i="3"/>
  <c r="B12" i="3"/>
  <c r="G11" i="3"/>
  <c r="F11" i="3"/>
  <c r="E11" i="3"/>
  <c r="D11" i="3"/>
  <c r="C11" i="3"/>
  <c r="B11" i="3"/>
  <c r="G9" i="3"/>
  <c r="F9" i="3"/>
  <c r="E9" i="3"/>
  <c r="D9" i="3"/>
  <c r="C9" i="3"/>
  <c r="B9" i="3"/>
  <c r="G8" i="3"/>
  <c r="F8" i="3"/>
  <c r="E8" i="3"/>
  <c r="D8" i="3"/>
  <c r="C8" i="3"/>
  <c r="B8" i="3"/>
  <c r="G7" i="3"/>
  <c r="F7" i="3"/>
  <c r="E7" i="3"/>
  <c r="D7" i="3"/>
  <c r="C7" i="3"/>
  <c r="B7" i="3"/>
  <c r="B8" i="2"/>
  <c r="C8" i="2"/>
  <c r="D8" i="2"/>
  <c r="E8" i="2"/>
  <c r="F8" i="2"/>
  <c r="G8" i="2"/>
  <c r="B9" i="2"/>
  <c r="C9" i="2"/>
  <c r="D9" i="2"/>
  <c r="E9" i="2"/>
  <c r="F9" i="2"/>
  <c r="G9" i="2"/>
  <c r="G7" i="2"/>
  <c r="F7" i="2"/>
  <c r="E7" i="2"/>
  <c r="D7" i="2"/>
  <c r="C7" i="2"/>
  <c r="B7" i="2"/>
  <c r="G24" i="4" l="1"/>
  <c r="E10" i="5"/>
  <c r="D10" i="5"/>
  <c r="B10" i="5"/>
  <c r="F10" i="5"/>
  <c r="C10" i="5"/>
  <c r="G10" i="5"/>
  <c r="C24" i="4"/>
  <c r="D24" i="4"/>
  <c r="B24" i="4"/>
  <c r="F24" i="4"/>
  <c r="E24" i="4"/>
  <c r="E13" i="3"/>
  <c r="D13" i="3"/>
  <c r="F13" i="3"/>
  <c r="B13" i="3"/>
  <c r="C13" i="3"/>
  <c r="G13" i="3"/>
  <c r="D10" i="2"/>
  <c r="B10" i="2"/>
  <c r="F10" i="2"/>
  <c r="E10" i="2"/>
  <c r="C10" i="2"/>
  <c r="G10" i="2"/>
</calcChain>
</file>

<file path=xl/sharedStrings.xml><?xml version="1.0" encoding="utf-8"?>
<sst xmlns="http://schemas.openxmlformats.org/spreadsheetml/2006/main" count="317" uniqueCount="66">
  <si>
    <t>Ano</t>
  </si>
  <si>
    <t>Função</t>
  </si>
  <si>
    <t>Unidade Orçamentária</t>
  </si>
  <si>
    <t>Programa</t>
  </si>
  <si>
    <t>Ação</t>
  </si>
  <si>
    <t>Grupo de Despesa</t>
  </si>
  <si>
    <t>Fonte</t>
  </si>
  <si>
    <t>Projeto de Lei</t>
  </si>
  <si>
    <t>Dotação Inicial</t>
  </si>
  <si>
    <t>Dotação Atual</t>
  </si>
  <si>
    <t>Empenhado</t>
  </si>
  <si>
    <t>Liquidado</t>
  </si>
  <si>
    <t>Pago</t>
  </si>
  <si>
    <t>Total</t>
  </si>
  <si>
    <t>09 - Previdência Social</t>
  </si>
  <si>
    <t>26237 - Universidade Federal de Juiz de Fora</t>
  </si>
  <si>
    <t>0032 - Programa de Gestão e Manutenção do Poder Executivo</t>
  </si>
  <si>
    <t>0181 - Aposentadorias e Pensões Civis da União</t>
  </si>
  <si>
    <t>1 - Pessoal e Encargos Sociais</t>
  </si>
  <si>
    <t>12 - Educação</t>
  </si>
  <si>
    <t>09HB - Contribuição da União, de suas Autarquias e Fundações para o Custeio do Regime de Previdência dos Servidores Públicos Federais</t>
  </si>
  <si>
    <t>20TP - Ativos Civis da União</t>
  </si>
  <si>
    <t>212B - Benefícios Obrigatórios aos Servidores Civis, Empregados, Militares e seus Dependentes</t>
  </si>
  <si>
    <t>3 - Outras Despesas Correntes</t>
  </si>
  <si>
    <t>2004 - Assistência Médica e Odontológica aos Servidores Civis, Empregados, Militares e seus Dependentes</t>
  </si>
  <si>
    <t>4572 - Capacitação de Servidores Públicos Federais em Processo de Qualificação e Requalificação</t>
  </si>
  <si>
    <t>20RI - Funcionamento das Instituições Federais de Educação Básica</t>
  </si>
  <si>
    <t>15R3 - Apoio à Consolidação, Reestruturação e Modernização das Instituições Federais de Ensino Superior</t>
  </si>
  <si>
    <t>4 - Investimentos</t>
  </si>
  <si>
    <t>20GK - Fomento às Ações de Graduação, Pós-Graduação, Ensino, Pesquisa e Extensão</t>
  </si>
  <si>
    <t>20RK - Funcionamento de Instituições Federais de Ensino Superior</t>
  </si>
  <si>
    <t>21D7 - Apoio à Educação a Distância</t>
  </si>
  <si>
    <t>4002 - Assistência ao Estudante de Ensino Superior</t>
  </si>
  <si>
    <t>8282 - Reestruturação e Modernização das Instituições Federais de Ensino Superior</t>
  </si>
  <si>
    <t>28 - Encargos Especiais</t>
  </si>
  <si>
    <t>0909 - Operações Especiais: Outros Encargos Especiais</t>
  </si>
  <si>
    <t>0910 - Operações Especiais: Gestão da Participação em Organismos e Entidades Nacionais e Internacionais</t>
  </si>
  <si>
    <t>Status da Seleção:</t>
  </si>
  <si>
    <t>Unidade Orçamentária: 26237 - Universidade Federal de Juiz de Fora</t>
  </si>
  <si>
    <t>Universidade Federal de Juiz de Fora</t>
  </si>
  <si>
    <t>Planilha de resultado do SIOP</t>
  </si>
  <si>
    <t>Por Função</t>
  </si>
  <si>
    <t>Por Programa</t>
  </si>
  <si>
    <t>Por ação</t>
  </si>
  <si>
    <t>Por Grupo de Despesa</t>
  </si>
  <si>
    <t>Por Fonte</t>
  </si>
  <si>
    <t>Dados SIOP extraídos em 03/06/2025</t>
  </si>
  <si>
    <t>100 - Recursos Primários de Livre Aplicação</t>
  </si>
  <si>
    <t>151 - Recursos Livres da Seguridade Social</t>
  </si>
  <si>
    <t>156 - Contribuição do Servidor para o Plano de Seguridade Social do Servidor Público</t>
  </si>
  <si>
    <t>169 - Contribuição Patronal para o Plano de Seguridade Social do Servidor Público</t>
  </si>
  <si>
    <t>188 - Recursos Financeiros de Livre Aplicação</t>
  </si>
  <si>
    <t>5011 - Educação Básica de Qualidade</t>
  </si>
  <si>
    <t>5013 - Educação Superior - Graduação, Pós-Graduação, Ensino, Pesquisa e Extensão</t>
  </si>
  <si>
    <t>150 - Recursos Próprios Primários de Livre Aplicação</t>
  </si>
  <si>
    <t>142 - Compensações Financeiras pela Produção de Petróleo, Gás Natural e Outros Hidrocarbonetos Fluidos</t>
  </si>
  <si>
    <t>180 - Recursos Próprios Financeiros</t>
  </si>
  <si>
    <t>350 - Recursos Próprios Primários de Livre Aplicação</t>
  </si>
  <si>
    <t>380 - Recursos Próprios Financeiros</t>
  </si>
  <si>
    <t>0901 - Operações Especiais: Cumprimento de Sentenças Judiciais</t>
  </si>
  <si>
    <t>0005 - Sentenças Judiciais Transitadas em Julgado (Precatórios)</t>
  </si>
  <si>
    <t>00S6 - Benefício Especial e Demais Complementações de Aposentadorias</t>
  </si>
  <si>
    <t>00OQ - Contribuições a Organismos Internacionais sem Exigência de Programação Específica</t>
  </si>
  <si>
    <t>00PW - Contribuições a Entidades Nacionais sem Exigência de Programação Específica</t>
  </si>
  <si>
    <t>Ano 2021</t>
  </si>
  <si>
    <t>Ano: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</si>
</sst>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b/>
      <sz val="8"/>
      <color rgb="FF000000"/>
      <name val="Tahoma"/>
      <family val="2"/>
    </font>
    <font>
      <sz val="8"/>
      <color rgb="FF000000"/>
      <name val="Tahoma"/>
      <family val="2"/>
    </font>
    <font>
      <sz val="9"/>
      <color rgb="FF000000"/>
      <name val="Arial"/>
      <family val="2"/>
    </font>
    <font>
      <b/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rgb="FFD1E0B5"/>
        <bgColor indexed="64"/>
      </patternFill>
    </fill>
    <fill>
      <patternFill patternType="solid">
        <fgColor rgb="FFE7EFD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21">
    <border>
      <left/>
      <right/>
      <top/>
      <bottom/>
      <diagonal/>
    </border>
    <border>
      <left style="thin">
        <color rgb="FFBBD192"/>
      </left>
      <right style="thin">
        <color rgb="FFBBD192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medium">
        <color rgb="FF000000"/>
      </right>
      <top style="medium">
        <color rgb="FF000000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/>
      <top style="medium">
        <color rgb="FFBBD192"/>
      </top>
      <bottom style="medium">
        <color rgb="FFBBD192"/>
      </bottom>
      <diagonal/>
    </border>
    <border>
      <left/>
      <right/>
      <top style="medium">
        <color rgb="FFBBD192"/>
      </top>
      <bottom style="medium">
        <color rgb="FFBBD192"/>
      </bottom>
      <diagonal/>
    </border>
    <border>
      <left/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rgb="FFBBD192"/>
      </top>
      <bottom style="medium">
        <color rgb="FFBBD192"/>
      </bottom>
      <diagonal/>
    </border>
    <border>
      <left/>
      <right/>
      <top/>
      <bottom/>
      <diagonal/>
    </border>
    <border>
      <left style="medium">
        <color indexed="64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thin">
        <color rgb="FFBBD192"/>
      </right>
      <top style="medium">
        <color indexed="64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medium">
        <color indexed="64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thin">
        <color rgb="FFBBD192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thin">
        <color rgb="FFBBD192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thin">
        <color rgb="FFBBD192"/>
      </right>
      <top style="thin">
        <color rgb="FFBBD192"/>
      </top>
      <bottom style="medium">
        <color indexed="64"/>
      </bottom>
      <diagonal/>
    </border>
    <border>
      <left style="thin">
        <color rgb="FFBBD192"/>
      </left>
      <right style="medium">
        <color indexed="64"/>
      </right>
      <top style="thin">
        <color rgb="FFBBD192"/>
      </top>
      <bottom style="medium">
        <color indexed="64"/>
      </bottom>
      <diagonal/>
    </border>
    <border>
      <left style="medium">
        <color indexed="64"/>
      </left>
      <right style="thin">
        <color rgb="FFBBD192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rgb="FFBBD192"/>
      </right>
      <top style="thin">
        <color rgb="FFBBD192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2" fillId="3" borderId="3" xfId="0" applyFont="1" applyFill="1" applyBorder="1" applyAlignment="1">
      <alignment horizontal="left" vertical="center"/>
    </xf>
    <xf numFmtId="3" fontId="2" fillId="3" borderId="3" xfId="0" applyNumberFormat="1" applyFont="1" applyFill="1" applyBorder="1" applyAlignment="1">
      <alignment horizontal="right" vertical="center"/>
    </xf>
    <xf numFmtId="0" fontId="0" fillId="4" borderId="0" xfId="0" applyFill="1"/>
    <xf numFmtId="0" fontId="3" fillId="4" borderId="8" xfId="0" applyFont="1" applyFill="1" applyBorder="1" applyAlignment="1">
      <alignment horizontal="left" vertical="top"/>
    </xf>
    <xf numFmtId="0" fontId="5" fillId="4" borderId="0" xfId="0" applyFont="1" applyFill="1"/>
    <xf numFmtId="4" fontId="5" fillId="4" borderId="0" xfId="0" applyNumberFormat="1" applyFont="1" applyFill="1" applyAlignment="1">
      <alignment horizontal="right"/>
    </xf>
    <xf numFmtId="4" fontId="3" fillId="4" borderId="3" xfId="0" applyNumberFormat="1" applyFont="1" applyFill="1" applyBorder="1" applyAlignment="1">
      <alignment horizontal="right" vertical="center"/>
    </xf>
    <xf numFmtId="0" fontId="6" fillId="4" borderId="9" xfId="0" applyFont="1" applyFill="1" applyBorder="1" applyAlignment="1">
      <alignment horizontal="center" vertical="center"/>
    </xf>
    <xf numFmtId="4" fontId="6" fillId="4" borderId="10" xfId="0" applyNumberFormat="1" applyFont="1" applyFill="1" applyBorder="1" applyAlignment="1">
      <alignment horizontal="center" vertical="center"/>
    </xf>
    <xf numFmtId="4" fontId="6" fillId="4" borderId="11" xfId="0" applyNumberFormat="1" applyFont="1" applyFill="1" applyBorder="1" applyAlignment="1">
      <alignment horizontal="center" vertical="center"/>
    </xf>
    <xf numFmtId="0" fontId="3" fillId="4" borderId="12" xfId="0" applyFont="1" applyFill="1" applyBorder="1" applyAlignment="1">
      <alignment horizontal="left" vertical="center"/>
    </xf>
    <xf numFmtId="4" fontId="3" fillId="4" borderId="13" xfId="0" applyNumberFormat="1" applyFont="1" applyFill="1" applyBorder="1" applyAlignment="1">
      <alignment horizontal="right" vertical="center"/>
    </xf>
    <xf numFmtId="0" fontId="6" fillId="4" borderId="14" xfId="0" applyFont="1" applyFill="1" applyBorder="1" applyAlignment="1">
      <alignment horizontal="center" vertical="center"/>
    </xf>
    <xf numFmtId="4" fontId="6" fillId="4" borderId="15" xfId="0" applyNumberFormat="1" applyFont="1" applyFill="1" applyBorder="1" applyAlignment="1">
      <alignment horizontal="right" vertical="center"/>
    </xf>
    <xf numFmtId="4" fontId="6" fillId="4" borderId="16" xfId="0" applyNumberFormat="1" applyFont="1" applyFill="1" applyBorder="1" applyAlignment="1">
      <alignment horizontal="right" vertical="center"/>
    </xf>
    <xf numFmtId="0" fontId="6" fillId="4" borderId="17" xfId="0" applyFont="1" applyFill="1" applyBorder="1" applyAlignment="1">
      <alignment horizontal="center" vertical="center"/>
    </xf>
    <xf numFmtId="0" fontId="6" fillId="4" borderId="14" xfId="0" applyFont="1" applyFill="1" applyBorder="1" applyAlignment="1">
      <alignment horizontal="left" vertical="center"/>
    </xf>
    <xf numFmtId="0" fontId="4" fillId="4" borderId="19" xfId="0" applyFont="1" applyFill="1" applyBorder="1" applyAlignment="1">
      <alignment horizontal="center" vertical="center"/>
    </xf>
    <xf numFmtId="0" fontId="6" fillId="4" borderId="9" xfId="0" applyFont="1" applyFill="1" applyBorder="1" applyAlignment="1">
      <alignment horizontal="center"/>
    </xf>
    <xf numFmtId="4" fontId="6" fillId="4" borderId="10" xfId="0" applyNumberFormat="1" applyFont="1" applyFill="1" applyBorder="1" applyAlignment="1">
      <alignment horizontal="center"/>
    </xf>
    <xf numFmtId="4" fontId="6" fillId="4" borderId="11" xfId="0" applyNumberFormat="1" applyFont="1" applyFill="1" applyBorder="1" applyAlignment="1">
      <alignment horizontal="center"/>
    </xf>
    <xf numFmtId="0" fontId="3" fillId="5" borderId="8" xfId="0" applyFont="1" applyFill="1" applyBorder="1" applyAlignment="1">
      <alignment horizontal="left" vertical="top"/>
    </xf>
    <xf numFmtId="4" fontId="5" fillId="4" borderId="0" xfId="0" applyNumberFormat="1" applyFont="1" applyFill="1"/>
    <xf numFmtId="0" fontId="7" fillId="4" borderId="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/>
    </xf>
    <xf numFmtId="0" fontId="7" fillId="4" borderId="18" xfId="0" applyFont="1" applyFill="1" applyBorder="1" applyAlignment="1">
      <alignment horizontal="center" vertical="center"/>
    </xf>
    <xf numFmtId="0" fontId="7" fillId="4" borderId="8" xfId="0" applyFont="1" applyFill="1" applyBorder="1" applyAlignment="1">
      <alignment horizontal="center" vertical="center"/>
    </xf>
    <xf numFmtId="3" fontId="0" fillId="0" borderId="0" xfId="0" applyNumberFormat="1"/>
    <xf numFmtId="0" fontId="3" fillId="4" borderId="12" xfId="0" applyFont="1" applyFill="1" applyBorder="1" applyAlignment="1">
      <alignment vertical="center" wrapText="1"/>
    </xf>
    <xf numFmtId="0" fontId="3" fillId="4" borderId="20" xfId="0" applyFont="1" applyFill="1" applyBorder="1" applyAlignment="1">
      <alignment vertical="center" wrapText="1"/>
    </xf>
    <xf numFmtId="0" fontId="0" fillId="0" borderId="0" xfId="0" applyAlignment="1">
      <alignment wrapText="1"/>
    </xf>
    <xf numFmtId="0" fontId="2" fillId="3" borderId="3" xfId="0" applyFont="1" applyFill="1" applyBorder="1" applyAlignment="1">
      <alignment horizontal="left" vertical="center" wrapText="1"/>
    </xf>
    <xf numFmtId="0" fontId="3" fillId="5" borderId="8" xfId="0" applyFont="1" applyFill="1" applyBorder="1" applyAlignment="1">
      <alignment horizontal="left" vertical="top" wrapText="1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2" fillId="3" borderId="3" xfId="0" applyFont="1" applyFill="1" applyBorder="1" applyAlignment="1">
      <alignment horizontal="center" vertical="center"/>
    </xf>
    <xf numFmtId="0" fontId="0" fillId="0" borderId="0" xfId="0" applyAlignment="1">
      <alignment horizont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3" fontId="1" fillId="2" borderId="7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44"/>
  <sheetViews>
    <sheetView tabSelected="1" workbookViewId="0">
      <selection activeCell="C1" sqref="C1"/>
    </sheetView>
  </sheetViews>
  <sheetFormatPr defaultRowHeight="15" x14ac:dyDescent="0.25"/>
  <cols>
    <col min="1" max="1" width="9.85546875" customWidth="1"/>
    <col min="2" max="2" width="17.28515625" bestFit="1" customWidth="1"/>
    <col min="3" max="3" width="32.7109375" bestFit="1" customWidth="1"/>
    <col min="4" max="4" width="62.7109375" style="31" customWidth="1"/>
    <col min="5" max="5" width="62.28515625" style="31" customWidth="1"/>
    <col min="6" max="6" width="22.7109375" bestFit="1" customWidth="1"/>
    <col min="7" max="7" width="54.140625" style="31" customWidth="1"/>
    <col min="8" max="8" width="10.85546875" bestFit="1" customWidth="1"/>
    <col min="9" max="9" width="11" bestFit="1" customWidth="1"/>
    <col min="10" max="13" width="10.85546875" bestFit="1" customWidth="1"/>
  </cols>
  <sheetData>
    <row r="1" spans="1:13" ht="15.75" thickBot="1" x14ac:dyDescent="0.3">
      <c r="A1" s="22" t="s">
        <v>40</v>
      </c>
    </row>
    <row r="2" spans="1:13" s="38" customFormat="1" ht="42" customHeight="1" thickBot="1" x14ac:dyDescent="0.3">
      <c r="A2" s="34" t="s">
        <v>0</v>
      </c>
      <c r="B2" s="34" t="s">
        <v>1</v>
      </c>
      <c r="C2" s="34" t="s">
        <v>2</v>
      </c>
      <c r="D2" s="35" t="s">
        <v>3</v>
      </c>
      <c r="E2" s="35" t="s">
        <v>4</v>
      </c>
      <c r="F2" s="34" t="s">
        <v>5</v>
      </c>
      <c r="G2" s="36" t="s">
        <v>6</v>
      </c>
      <c r="H2" s="37" t="s">
        <v>7</v>
      </c>
      <c r="I2" s="37" t="s">
        <v>8</v>
      </c>
      <c r="J2" s="37" t="s">
        <v>9</v>
      </c>
      <c r="K2" s="37" t="s">
        <v>10</v>
      </c>
      <c r="L2" s="37" t="s">
        <v>11</v>
      </c>
      <c r="M2" s="37" t="s">
        <v>12</v>
      </c>
    </row>
    <row r="3" spans="1:13" s="38" customFormat="1" ht="42" customHeight="1" thickBot="1" x14ac:dyDescent="0.3">
      <c r="A3" s="39" t="s">
        <v>13</v>
      </c>
      <c r="B3" s="40"/>
      <c r="C3" s="40"/>
      <c r="D3" s="41"/>
      <c r="E3" s="41"/>
      <c r="F3" s="40"/>
      <c r="G3" s="42"/>
      <c r="H3" s="43">
        <v>598684089</v>
      </c>
      <c r="I3" s="43">
        <v>594939661</v>
      </c>
      <c r="J3" s="43">
        <v>972790726</v>
      </c>
      <c r="K3" s="43">
        <v>960889442.15999937</v>
      </c>
      <c r="L3" s="43">
        <v>912659030.29999948</v>
      </c>
      <c r="M3" s="43">
        <v>861427062.3099997</v>
      </c>
    </row>
    <row r="4" spans="1:13" ht="42" customHeight="1" x14ac:dyDescent="0.25">
      <c r="A4" s="1">
        <v>2021</v>
      </c>
      <c r="B4" s="1" t="s">
        <v>14</v>
      </c>
      <c r="C4" s="1" t="s">
        <v>15</v>
      </c>
      <c r="D4" s="32" t="s">
        <v>16</v>
      </c>
      <c r="E4" s="32" t="s">
        <v>17</v>
      </c>
      <c r="F4" s="1" t="s">
        <v>18</v>
      </c>
      <c r="G4" s="32" t="s">
        <v>47</v>
      </c>
      <c r="H4" s="2">
        <v>0</v>
      </c>
      <c r="I4" s="2">
        <v>0</v>
      </c>
      <c r="J4" s="2">
        <v>41577439</v>
      </c>
      <c r="K4" s="2">
        <v>41451300.780000009</v>
      </c>
      <c r="L4" s="2">
        <v>41451300.780000009</v>
      </c>
      <c r="M4" s="2">
        <v>40191649.119999997</v>
      </c>
    </row>
    <row r="5" spans="1:13" ht="42" customHeight="1" x14ac:dyDescent="0.25">
      <c r="A5" s="1">
        <v>2021</v>
      </c>
      <c r="B5" s="1" t="s">
        <v>14</v>
      </c>
      <c r="C5" s="1" t="s">
        <v>15</v>
      </c>
      <c r="D5" s="32" t="s">
        <v>16</v>
      </c>
      <c r="E5" s="32" t="s">
        <v>17</v>
      </c>
      <c r="F5" s="1" t="s">
        <v>18</v>
      </c>
      <c r="G5" s="32" t="s">
        <v>48</v>
      </c>
      <c r="H5" s="2">
        <v>85272541</v>
      </c>
      <c r="I5" s="2">
        <v>85272541</v>
      </c>
      <c r="J5" s="2">
        <v>85272541</v>
      </c>
      <c r="K5" s="2">
        <v>85167650.260000005</v>
      </c>
      <c r="L5" s="2">
        <v>85167650.260000005</v>
      </c>
      <c r="M5" s="2">
        <v>84869381.340000004</v>
      </c>
    </row>
    <row r="6" spans="1:13" ht="42" customHeight="1" x14ac:dyDescent="0.25">
      <c r="A6" s="1">
        <v>2021</v>
      </c>
      <c r="B6" s="1" t="s">
        <v>14</v>
      </c>
      <c r="C6" s="1" t="s">
        <v>15</v>
      </c>
      <c r="D6" s="32" t="s">
        <v>16</v>
      </c>
      <c r="E6" s="32" t="s">
        <v>17</v>
      </c>
      <c r="F6" s="1" t="s">
        <v>18</v>
      </c>
      <c r="G6" s="32" t="s">
        <v>49</v>
      </c>
      <c r="H6" s="2">
        <v>36365266</v>
      </c>
      <c r="I6" s="2">
        <v>36365266</v>
      </c>
      <c r="J6" s="2">
        <v>36365266</v>
      </c>
      <c r="K6" s="2">
        <v>36365266</v>
      </c>
      <c r="L6" s="2">
        <v>36365266</v>
      </c>
      <c r="M6" s="2">
        <v>36365266</v>
      </c>
    </row>
    <row r="7" spans="1:13" ht="42" customHeight="1" x14ac:dyDescent="0.25">
      <c r="A7" s="1">
        <v>2021</v>
      </c>
      <c r="B7" s="1" t="s">
        <v>14</v>
      </c>
      <c r="C7" s="1" t="s">
        <v>15</v>
      </c>
      <c r="D7" s="32" t="s">
        <v>16</v>
      </c>
      <c r="E7" s="32" t="s">
        <v>17</v>
      </c>
      <c r="F7" s="1" t="s">
        <v>18</v>
      </c>
      <c r="G7" s="32" t="s">
        <v>50</v>
      </c>
      <c r="H7" s="2">
        <v>53110449</v>
      </c>
      <c r="I7" s="2">
        <v>53110449</v>
      </c>
      <c r="J7" s="2">
        <v>53110449</v>
      </c>
      <c r="K7" s="2">
        <v>53110449</v>
      </c>
      <c r="L7" s="2">
        <v>53110449</v>
      </c>
      <c r="M7" s="2">
        <v>53110449</v>
      </c>
    </row>
    <row r="8" spans="1:13" ht="42" customHeight="1" x14ac:dyDescent="0.25">
      <c r="A8" s="1">
        <v>2021</v>
      </c>
      <c r="B8" s="1" t="s">
        <v>14</v>
      </c>
      <c r="C8" s="1" t="s">
        <v>15</v>
      </c>
      <c r="D8" s="32" t="s">
        <v>16</v>
      </c>
      <c r="E8" s="32" t="s">
        <v>17</v>
      </c>
      <c r="F8" s="1" t="s">
        <v>18</v>
      </c>
      <c r="G8" s="32" t="s">
        <v>51</v>
      </c>
      <c r="H8" s="2">
        <v>0</v>
      </c>
      <c r="I8" s="2">
        <v>0</v>
      </c>
      <c r="J8" s="2">
        <v>20079635</v>
      </c>
      <c r="K8" s="2">
        <v>19745479.370000001</v>
      </c>
      <c r="L8" s="2">
        <v>19745479.370000001</v>
      </c>
      <c r="M8" s="2">
        <v>9380866.3399999999</v>
      </c>
    </row>
    <row r="9" spans="1:13" ht="42" customHeight="1" x14ac:dyDescent="0.25">
      <c r="A9" s="1">
        <v>2021</v>
      </c>
      <c r="B9" s="1" t="s">
        <v>19</v>
      </c>
      <c r="C9" s="1" t="s">
        <v>15</v>
      </c>
      <c r="D9" s="32" t="s">
        <v>16</v>
      </c>
      <c r="E9" s="32" t="s">
        <v>20</v>
      </c>
      <c r="F9" s="1" t="s">
        <v>18</v>
      </c>
      <c r="G9" s="32" t="s">
        <v>47</v>
      </c>
      <c r="H9" s="2">
        <v>92264563</v>
      </c>
      <c r="I9" s="2">
        <v>92264563</v>
      </c>
      <c r="J9" s="2">
        <v>92962998</v>
      </c>
      <c r="K9" s="2">
        <v>90419124.519999996</v>
      </c>
      <c r="L9" s="2">
        <v>90419124.519999996</v>
      </c>
      <c r="M9" s="2">
        <v>90419124.519999996</v>
      </c>
    </row>
    <row r="10" spans="1:13" ht="42" customHeight="1" x14ac:dyDescent="0.25">
      <c r="A10" s="1">
        <v>2021</v>
      </c>
      <c r="B10" s="1" t="s">
        <v>19</v>
      </c>
      <c r="C10" s="1" t="s">
        <v>15</v>
      </c>
      <c r="D10" s="32" t="s">
        <v>16</v>
      </c>
      <c r="E10" s="32" t="s">
        <v>21</v>
      </c>
      <c r="F10" s="1" t="s">
        <v>18</v>
      </c>
      <c r="G10" s="32" t="s">
        <v>47</v>
      </c>
      <c r="H10" s="2">
        <v>148727535</v>
      </c>
      <c r="I10" s="2">
        <v>148727535</v>
      </c>
      <c r="J10" s="2">
        <v>356739132</v>
      </c>
      <c r="K10" s="2">
        <v>355948933.92000002</v>
      </c>
      <c r="L10" s="2">
        <v>355948933.92000002</v>
      </c>
      <c r="M10" s="2">
        <v>355023571.89999998</v>
      </c>
    </row>
    <row r="11" spans="1:13" ht="42" customHeight="1" x14ac:dyDescent="0.25">
      <c r="A11" s="1">
        <v>2021</v>
      </c>
      <c r="B11" s="1" t="s">
        <v>19</v>
      </c>
      <c r="C11" s="1" t="s">
        <v>15</v>
      </c>
      <c r="D11" s="32" t="s">
        <v>16</v>
      </c>
      <c r="E11" s="32" t="s">
        <v>21</v>
      </c>
      <c r="F11" s="1" t="s">
        <v>18</v>
      </c>
      <c r="G11" s="32" t="s">
        <v>51</v>
      </c>
      <c r="H11" s="2">
        <v>0</v>
      </c>
      <c r="I11" s="2">
        <v>0</v>
      </c>
      <c r="J11" s="2">
        <v>82728473</v>
      </c>
      <c r="K11" s="2">
        <v>82450472.960000008</v>
      </c>
      <c r="L11" s="2">
        <v>82450472.960000008</v>
      </c>
      <c r="M11" s="2">
        <v>48076530.219999991</v>
      </c>
    </row>
    <row r="12" spans="1:13" ht="42" customHeight="1" x14ac:dyDescent="0.25">
      <c r="A12" s="1">
        <v>2021</v>
      </c>
      <c r="B12" s="1" t="s">
        <v>19</v>
      </c>
      <c r="C12" s="1" t="s">
        <v>15</v>
      </c>
      <c r="D12" s="32" t="s">
        <v>16</v>
      </c>
      <c r="E12" s="32" t="s">
        <v>22</v>
      </c>
      <c r="F12" s="1" t="s">
        <v>23</v>
      </c>
      <c r="G12" s="32" t="s">
        <v>47</v>
      </c>
      <c r="H12" s="2">
        <v>19940396</v>
      </c>
      <c r="I12" s="2">
        <v>19940396</v>
      </c>
      <c r="J12" s="2">
        <v>19940396</v>
      </c>
      <c r="K12" s="2">
        <v>18880653.899999999</v>
      </c>
      <c r="L12" s="2">
        <v>18880653.899999999</v>
      </c>
      <c r="M12" s="2">
        <v>17286578.120000001</v>
      </c>
    </row>
    <row r="13" spans="1:13" ht="42" customHeight="1" x14ac:dyDescent="0.25">
      <c r="A13" s="1">
        <v>2021</v>
      </c>
      <c r="B13" s="1" t="s">
        <v>19</v>
      </c>
      <c r="C13" s="1" t="s">
        <v>15</v>
      </c>
      <c r="D13" s="32" t="s">
        <v>16</v>
      </c>
      <c r="E13" s="32" t="s">
        <v>24</v>
      </c>
      <c r="F13" s="1" t="s">
        <v>23</v>
      </c>
      <c r="G13" s="32" t="s">
        <v>48</v>
      </c>
      <c r="H13" s="2">
        <v>10468012</v>
      </c>
      <c r="I13" s="2">
        <v>10468012</v>
      </c>
      <c r="J13" s="2">
        <v>10468012</v>
      </c>
      <c r="K13" s="2">
        <v>10425162.140000001</v>
      </c>
      <c r="L13" s="2">
        <v>10302944.32</v>
      </c>
      <c r="M13" s="2">
        <v>9448034.75</v>
      </c>
    </row>
    <row r="14" spans="1:13" ht="42" customHeight="1" x14ac:dyDescent="0.25">
      <c r="A14" s="1">
        <v>2021</v>
      </c>
      <c r="B14" s="1" t="s">
        <v>19</v>
      </c>
      <c r="C14" s="1" t="s">
        <v>15</v>
      </c>
      <c r="D14" s="32" t="s">
        <v>16</v>
      </c>
      <c r="E14" s="32" t="s">
        <v>25</v>
      </c>
      <c r="F14" s="1" t="s">
        <v>23</v>
      </c>
      <c r="G14" s="32" t="s">
        <v>47</v>
      </c>
      <c r="H14" s="2">
        <v>826795</v>
      </c>
      <c r="I14" s="2">
        <v>777188</v>
      </c>
      <c r="J14" s="2">
        <v>146327</v>
      </c>
      <c r="K14" s="2">
        <v>146327</v>
      </c>
      <c r="L14" s="2">
        <v>40368.089999999997</v>
      </c>
      <c r="M14" s="2">
        <v>35348.61</v>
      </c>
    </row>
    <row r="15" spans="1:13" ht="42" customHeight="1" x14ac:dyDescent="0.25">
      <c r="A15" s="1">
        <v>2021</v>
      </c>
      <c r="B15" s="1" t="s">
        <v>19</v>
      </c>
      <c r="C15" s="1" t="s">
        <v>15</v>
      </c>
      <c r="D15" s="32" t="s">
        <v>52</v>
      </c>
      <c r="E15" s="32" t="s">
        <v>26</v>
      </c>
      <c r="F15" s="1" t="s">
        <v>23</v>
      </c>
      <c r="G15" s="32" t="s">
        <v>47</v>
      </c>
      <c r="H15" s="2">
        <v>456994</v>
      </c>
      <c r="I15" s="2">
        <v>429575</v>
      </c>
      <c r="J15" s="2">
        <v>1071121</v>
      </c>
      <c r="K15" s="2">
        <v>1071121</v>
      </c>
      <c r="L15" s="2">
        <v>823202.93</v>
      </c>
      <c r="M15" s="2">
        <v>823202.93</v>
      </c>
    </row>
    <row r="16" spans="1:13" ht="42" customHeight="1" x14ac:dyDescent="0.25">
      <c r="A16" s="1">
        <v>2021</v>
      </c>
      <c r="B16" s="1" t="s">
        <v>19</v>
      </c>
      <c r="C16" s="1" t="s">
        <v>15</v>
      </c>
      <c r="D16" s="32" t="s">
        <v>53</v>
      </c>
      <c r="E16" s="32" t="s">
        <v>29</v>
      </c>
      <c r="F16" s="1" t="s">
        <v>23</v>
      </c>
      <c r="G16" s="32" t="s">
        <v>47</v>
      </c>
      <c r="H16" s="2">
        <v>5407174</v>
      </c>
      <c r="I16" s="2">
        <v>2553541</v>
      </c>
      <c r="J16" s="2">
        <v>10144385</v>
      </c>
      <c r="K16" s="2">
        <v>10144385</v>
      </c>
      <c r="L16" s="2">
        <v>9881958.6099999957</v>
      </c>
      <c r="M16" s="2">
        <v>9857357.1999999974</v>
      </c>
    </row>
    <row r="17" spans="1:13" ht="42" customHeight="1" x14ac:dyDescent="0.25">
      <c r="A17" s="1">
        <v>2021</v>
      </c>
      <c r="B17" s="1" t="s">
        <v>19</v>
      </c>
      <c r="C17" s="1" t="s">
        <v>15</v>
      </c>
      <c r="D17" s="32" t="s">
        <v>53</v>
      </c>
      <c r="E17" s="32" t="s">
        <v>29</v>
      </c>
      <c r="F17" s="1" t="s">
        <v>23</v>
      </c>
      <c r="G17" s="32" t="s">
        <v>54</v>
      </c>
      <c r="H17" s="2">
        <v>62849321</v>
      </c>
      <c r="I17" s="2">
        <v>65378524</v>
      </c>
      <c r="J17" s="2">
        <v>55378524</v>
      </c>
      <c r="K17" s="2">
        <v>53686461.579999991</v>
      </c>
      <c r="L17" s="2">
        <v>29441197.48</v>
      </c>
      <c r="M17" s="2">
        <v>29441197.48</v>
      </c>
    </row>
    <row r="18" spans="1:13" ht="42" customHeight="1" x14ac:dyDescent="0.25">
      <c r="A18" s="1">
        <v>2021</v>
      </c>
      <c r="B18" s="1" t="s">
        <v>19</v>
      </c>
      <c r="C18" s="1" t="s">
        <v>15</v>
      </c>
      <c r="D18" s="32" t="s">
        <v>53</v>
      </c>
      <c r="E18" s="32" t="s">
        <v>29</v>
      </c>
      <c r="F18" s="1" t="s">
        <v>23</v>
      </c>
      <c r="G18" s="32" t="s">
        <v>51</v>
      </c>
      <c r="H18" s="2">
        <v>0</v>
      </c>
      <c r="I18" s="2">
        <v>740000</v>
      </c>
      <c r="J18" s="2">
        <v>200000</v>
      </c>
      <c r="K18" s="2">
        <v>200000</v>
      </c>
      <c r="L18" s="2">
        <v>0</v>
      </c>
      <c r="M18" s="2">
        <v>0</v>
      </c>
    </row>
    <row r="19" spans="1:13" ht="42" customHeight="1" x14ac:dyDescent="0.25">
      <c r="A19" s="1">
        <v>2021</v>
      </c>
      <c r="B19" s="1" t="s">
        <v>19</v>
      </c>
      <c r="C19" s="1" t="s">
        <v>15</v>
      </c>
      <c r="D19" s="32" t="s">
        <v>53</v>
      </c>
      <c r="E19" s="32" t="s">
        <v>30</v>
      </c>
      <c r="F19" s="1" t="s">
        <v>23</v>
      </c>
      <c r="G19" s="32" t="s">
        <v>47</v>
      </c>
      <c r="H19" s="2">
        <v>16163403</v>
      </c>
      <c r="I19" s="2">
        <v>15220222</v>
      </c>
      <c r="J19" s="2">
        <v>39702704</v>
      </c>
      <c r="K19" s="2">
        <v>39702701.999999993</v>
      </c>
      <c r="L19" s="2">
        <v>38294892.880000003</v>
      </c>
      <c r="M19" s="2">
        <v>38294892.880000003</v>
      </c>
    </row>
    <row r="20" spans="1:13" ht="42" customHeight="1" x14ac:dyDescent="0.25">
      <c r="A20" s="1">
        <v>2021</v>
      </c>
      <c r="B20" s="1" t="s">
        <v>19</v>
      </c>
      <c r="C20" s="1" t="s">
        <v>15</v>
      </c>
      <c r="D20" s="32" t="s">
        <v>53</v>
      </c>
      <c r="E20" s="32" t="s">
        <v>30</v>
      </c>
      <c r="F20" s="1" t="s">
        <v>23</v>
      </c>
      <c r="G20" s="32" t="s">
        <v>55</v>
      </c>
      <c r="H20" s="2">
        <v>62736</v>
      </c>
      <c r="I20" s="2">
        <v>62736</v>
      </c>
      <c r="J20" s="2">
        <v>62736</v>
      </c>
      <c r="K20" s="2">
        <v>62736</v>
      </c>
      <c r="L20" s="2">
        <v>41865.51</v>
      </c>
      <c r="M20" s="2">
        <v>41865.51</v>
      </c>
    </row>
    <row r="21" spans="1:13" ht="42" customHeight="1" x14ac:dyDescent="0.25">
      <c r="A21" s="1">
        <v>2021</v>
      </c>
      <c r="B21" s="1" t="s">
        <v>19</v>
      </c>
      <c r="C21" s="1" t="s">
        <v>15</v>
      </c>
      <c r="D21" s="32" t="s">
        <v>53</v>
      </c>
      <c r="E21" s="32" t="s">
        <v>30</v>
      </c>
      <c r="F21" s="1" t="s">
        <v>23</v>
      </c>
      <c r="G21" s="32" t="s">
        <v>54</v>
      </c>
      <c r="H21" s="2">
        <v>49001209</v>
      </c>
      <c r="I21" s="2">
        <v>49001209</v>
      </c>
      <c r="J21" s="2">
        <v>35420410</v>
      </c>
      <c r="K21" s="2">
        <v>33194396.350000001</v>
      </c>
      <c r="L21" s="2">
        <v>17198562.390000001</v>
      </c>
      <c r="M21" s="2">
        <v>16042702.02</v>
      </c>
    </row>
    <row r="22" spans="1:13" ht="42" customHeight="1" x14ac:dyDescent="0.25">
      <c r="A22" s="1">
        <v>2021</v>
      </c>
      <c r="B22" s="1" t="s">
        <v>19</v>
      </c>
      <c r="C22" s="1" t="s">
        <v>15</v>
      </c>
      <c r="D22" s="32" t="s">
        <v>53</v>
      </c>
      <c r="E22" s="32" t="s">
        <v>30</v>
      </c>
      <c r="F22" s="1" t="s">
        <v>23</v>
      </c>
      <c r="G22" s="32" t="s">
        <v>56</v>
      </c>
      <c r="H22" s="2">
        <v>0</v>
      </c>
      <c r="I22" s="2">
        <v>0</v>
      </c>
      <c r="J22" s="2">
        <v>1835563</v>
      </c>
      <c r="K22" s="2">
        <v>1835563</v>
      </c>
      <c r="L22" s="2">
        <v>389471.46</v>
      </c>
      <c r="M22" s="2">
        <v>389471.46</v>
      </c>
    </row>
    <row r="23" spans="1:13" ht="42" customHeight="1" x14ac:dyDescent="0.25">
      <c r="A23" s="1">
        <v>2021</v>
      </c>
      <c r="B23" s="1" t="s">
        <v>19</v>
      </c>
      <c r="C23" s="1" t="s">
        <v>15</v>
      </c>
      <c r="D23" s="32" t="s">
        <v>53</v>
      </c>
      <c r="E23" s="32" t="s">
        <v>30</v>
      </c>
      <c r="F23" s="1" t="s">
        <v>23</v>
      </c>
      <c r="G23" s="32" t="s">
        <v>51</v>
      </c>
      <c r="H23" s="2">
        <v>0</v>
      </c>
      <c r="I23" s="2">
        <v>350000</v>
      </c>
      <c r="J23" s="2">
        <v>0</v>
      </c>
      <c r="K23" s="2">
        <v>0</v>
      </c>
      <c r="L23" s="2">
        <v>0</v>
      </c>
      <c r="M23" s="2">
        <v>0</v>
      </c>
    </row>
    <row r="24" spans="1:13" ht="42" customHeight="1" x14ac:dyDescent="0.25">
      <c r="A24" s="1">
        <v>2021</v>
      </c>
      <c r="B24" s="1" t="s">
        <v>19</v>
      </c>
      <c r="C24" s="1" t="s">
        <v>15</v>
      </c>
      <c r="D24" s="32" t="s">
        <v>53</v>
      </c>
      <c r="E24" s="32" t="s">
        <v>30</v>
      </c>
      <c r="F24" s="1" t="s">
        <v>28</v>
      </c>
      <c r="G24" s="32" t="s">
        <v>47</v>
      </c>
      <c r="H24" s="2">
        <v>2750855</v>
      </c>
      <c r="I24" s="2">
        <v>0</v>
      </c>
      <c r="J24" s="2">
        <v>0</v>
      </c>
      <c r="K24" s="2">
        <v>0</v>
      </c>
      <c r="L24" s="2">
        <v>0</v>
      </c>
      <c r="M24" s="2">
        <v>0</v>
      </c>
    </row>
    <row r="25" spans="1:13" ht="42" customHeight="1" x14ac:dyDescent="0.25">
      <c r="A25" s="1">
        <v>2021</v>
      </c>
      <c r="B25" s="1" t="s">
        <v>19</v>
      </c>
      <c r="C25" s="1" t="s">
        <v>15</v>
      </c>
      <c r="D25" s="32" t="s">
        <v>53</v>
      </c>
      <c r="E25" s="32" t="s">
        <v>30</v>
      </c>
      <c r="F25" s="1" t="s">
        <v>28</v>
      </c>
      <c r="G25" s="32" t="s">
        <v>54</v>
      </c>
      <c r="H25" s="2">
        <v>0</v>
      </c>
      <c r="I25" s="2">
        <v>0</v>
      </c>
      <c r="J25" s="2">
        <v>2701433</v>
      </c>
      <c r="K25" s="2">
        <v>0</v>
      </c>
      <c r="L25" s="2">
        <v>0</v>
      </c>
      <c r="M25" s="2">
        <v>0</v>
      </c>
    </row>
    <row r="26" spans="1:13" ht="42" customHeight="1" x14ac:dyDescent="0.25">
      <c r="A26" s="1">
        <v>2021</v>
      </c>
      <c r="B26" s="1" t="s">
        <v>19</v>
      </c>
      <c r="C26" s="1" t="s">
        <v>15</v>
      </c>
      <c r="D26" s="32" t="s">
        <v>53</v>
      </c>
      <c r="E26" s="32" t="s">
        <v>30</v>
      </c>
      <c r="F26" s="1" t="s">
        <v>28</v>
      </c>
      <c r="G26" s="32" t="s">
        <v>56</v>
      </c>
      <c r="H26" s="2">
        <v>1038523</v>
      </c>
      <c r="I26" s="2">
        <v>1038523</v>
      </c>
      <c r="J26" s="2">
        <v>1038523</v>
      </c>
      <c r="K26" s="2">
        <v>1038523</v>
      </c>
      <c r="L26" s="2">
        <v>92862.450000000012</v>
      </c>
      <c r="M26" s="2">
        <v>92862.450000000012</v>
      </c>
    </row>
    <row r="27" spans="1:13" ht="42" customHeight="1" x14ac:dyDescent="0.25">
      <c r="A27" s="1">
        <v>2021</v>
      </c>
      <c r="B27" s="1" t="s">
        <v>19</v>
      </c>
      <c r="C27" s="1" t="s">
        <v>15</v>
      </c>
      <c r="D27" s="32" t="s">
        <v>53</v>
      </c>
      <c r="E27" s="32" t="s">
        <v>30</v>
      </c>
      <c r="F27" s="1" t="s">
        <v>28</v>
      </c>
      <c r="G27" s="32" t="s">
        <v>51</v>
      </c>
      <c r="H27" s="2">
        <v>0</v>
      </c>
      <c r="I27" s="2">
        <v>0</v>
      </c>
      <c r="J27" s="2">
        <v>350000</v>
      </c>
      <c r="K27" s="2">
        <v>350000</v>
      </c>
      <c r="L27" s="2">
        <v>350000</v>
      </c>
      <c r="M27" s="2">
        <v>0</v>
      </c>
    </row>
    <row r="28" spans="1:13" ht="42" customHeight="1" x14ac:dyDescent="0.25">
      <c r="A28" s="1">
        <v>2021</v>
      </c>
      <c r="B28" s="1" t="s">
        <v>19</v>
      </c>
      <c r="C28" s="1" t="s">
        <v>15</v>
      </c>
      <c r="D28" s="32" t="s">
        <v>53</v>
      </c>
      <c r="E28" s="32" t="s">
        <v>32</v>
      </c>
      <c r="F28" s="1" t="s">
        <v>23</v>
      </c>
      <c r="G28" s="32" t="s">
        <v>47</v>
      </c>
      <c r="H28" s="2">
        <v>5321896</v>
      </c>
      <c r="I28" s="2">
        <v>5002583</v>
      </c>
      <c r="J28" s="2">
        <v>12473705</v>
      </c>
      <c r="K28" s="2">
        <v>12473705</v>
      </c>
      <c r="L28" s="2">
        <v>12472741.99</v>
      </c>
      <c r="M28" s="2">
        <v>12472741.99</v>
      </c>
    </row>
    <row r="29" spans="1:13" ht="42" customHeight="1" x14ac:dyDescent="0.25">
      <c r="A29" s="1">
        <v>2021</v>
      </c>
      <c r="B29" s="1" t="s">
        <v>19</v>
      </c>
      <c r="C29" s="1" t="s">
        <v>15</v>
      </c>
      <c r="D29" s="32" t="s">
        <v>53</v>
      </c>
      <c r="E29" s="32" t="s">
        <v>33</v>
      </c>
      <c r="F29" s="1" t="s">
        <v>23</v>
      </c>
      <c r="G29" s="32" t="s">
        <v>47</v>
      </c>
      <c r="H29" s="2">
        <v>3373227</v>
      </c>
      <c r="I29" s="2">
        <v>3170834</v>
      </c>
      <c r="J29" s="2">
        <v>10564823</v>
      </c>
      <c r="K29" s="2">
        <v>10564823</v>
      </c>
      <c r="L29" s="2">
        <v>7848438.3400000008</v>
      </c>
      <c r="M29" s="2">
        <v>7822775.330000001</v>
      </c>
    </row>
    <row r="30" spans="1:13" ht="42" customHeight="1" x14ac:dyDescent="0.25">
      <c r="A30" s="1">
        <v>2021</v>
      </c>
      <c r="B30" s="1" t="s">
        <v>19</v>
      </c>
      <c r="C30" s="1" t="s">
        <v>15</v>
      </c>
      <c r="D30" s="32" t="s">
        <v>53</v>
      </c>
      <c r="E30" s="32" t="s">
        <v>33</v>
      </c>
      <c r="F30" s="1" t="s">
        <v>23</v>
      </c>
      <c r="G30" s="32" t="s">
        <v>57</v>
      </c>
      <c r="H30" s="2">
        <v>0</v>
      </c>
      <c r="I30" s="2">
        <v>0</v>
      </c>
      <c r="J30" s="2">
        <v>65101</v>
      </c>
      <c r="K30" s="2">
        <v>65101</v>
      </c>
      <c r="L30" s="2">
        <v>65101</v>
      </c>
      <c r="M30" s="2">
        <v>65101</v>
      </c>
    </row>
    <row r="31" spans="1:13" ht="42" customHeight="1" x14ac:dyDescent="0.25">
      <c r="A31" s="1">
        <v>2021</v>
      </c>
      <c r="B31" s="1" t="s">
        <v>19</v>
      </c>
      <c r="C31" s="1" t="s">
        <v>15</v>
      </c>
      <c r="D31" s="32" t="s">
        <v>53</v>
      </c>
      <c r="E31" s="32" t="s">
        <v>33</v>
      </c>
      <c r="F31" s="1" t="s">
        <v>23</v>
      </c>
      <c r="G31" s="32" t="s">
        <v>58</v>
      </c>
      <c r="H31" s="2">
        <v>0</v>
      </c>
      <c r="I31" s="2">
        <v>0</v>
      </c>
      <c r="J31" s="2">
        <v>27076</v>
      </c>
      <c r="K31" s="2">
        <v>27076</v>
      </c>
      <c r="L31" s="2">
        <v>27076</v>
      </c>
      <c r="M31" s="2">
        <v>27076</v>
      </c>
    </row>
    <row r="32" spans="1:13" ht="42" customHeight="1" x14ac:dyDescent="0.25">
      <c r="A32" s="1">
        <v>2021</v>
      </c>
      <c r="B32" s="1" t="s">
        <v>19</v>
      </c>
      <c r="C32" s="1" t="s">
        <v>15</v>
      </c>
      <c r="D32" s="32" t="s">
        <v>53</v>
      </c>
      <c r="E32" s="32" t="s">
        <v>33</v>
      </c>
      <c r="F32" s="1" t="s">
        <v>28</v>
      </c>
      <c r="G32" s="32" t="s">
        <v>47</v>
      </c>
      <c r="H32" s="2">
        <v>3577470</v>
      </c>
      <c r="I32" s="2">
        <v>3362822</v>
      </c>
      <c r="J32" s="2">
        <v>612147</v>
      </c>
      <c r="K32" s="2">
        <v>612147</v>
      </c>
      <c r="L32" s="2">
        <v>99133.759999999995</v>
      </c>
      <c r="M32" s="2">
        <v>99133.759999999995</v>
      </c>
    </row>
    <row r="33" spans="1:13" ht="42" customHeight="1" x14ac:dyDescent="0.25">
      <c r="A33" s="1">
        <v>2021</v>
      </c>
      <c r="B33" s="1" t="s">
        <v>34</v>
      </c>
      <c r="C33" s="1" t="s">
        <v>15</v>
      </c>
      <c r="D33" s="32" t="s">
        <v>59</v>
      </c>
      <c r="E33" s="32" t="s">
        <v>60</v>
      </c>
      <c r="F33" s="1" t="s">
        <v>18</v>
      </c>
      <c r="G33" s="32" t="s">
        <v>47</v>
      </c>
      <c r="H33" s="2">
        <v>1529799</v>
      </c>
      <c r="I33" s="2">
        <v>1529799</v>
      </c>
      <c r="J33" s="2">
        <v>1512918</v>
      </c>
      <c r="K33" s="2">
        <v>1512917.62</v>
      </c>
      <c r="L33" s="2">
        <v>1512917.62</v>
      </c>
      <c r="M33" s="2">
        <v>1512917.62</v>
      </c>
    </row>
    <row r="34" spans="1:13" ht="42" customHeight="1" x14ac:dyDescent="0.25">
      <c r="A34" s="1">
        <v>2021</v>
      </c>
      <c r="B34" s="1" t="s">
        <v>34</v>
      </c>
      <c r="C34" s="1" t="s">
        <v>15</v>
      </c>
      <c r="D34" s="32" t="s">
        <v>59</v>
      </c>
      <c r="E34" s="32" t="s">
        <v>60</v>
      </c>
      <c r="F34" s="1" t="s">
        <v>23</v>
      </c>
      <c r="G34" s="32" t="s">
        <v>47</v>
      </c>
      <c r="H34" s="2">
        <v>131869</v>
      </c>
      <c r="I34" s="2">
        <v>131869</v>
      </c>
      <c r="J34" s="2">
        <v>136971</v>
      </c>
      <c r="K34" s="2">
        <v>136970.76</v>
      </c>
      <c r="L34" s="2">
        <v>136970.76</v>
      </c>
      <c r="M34" s="2">
        <v>136970.76</v>
      </c>
    </row>
    <row r="35" spans="1:13" ht="42" customHeight="1" x14ac:dyDescent="0.25">
      <c r="A35" s="1">
        <v>2021</v>
      </c>
      <c r="B35" s="1" t="s">
        <v>34</v>
      </c>
      <c r="C35" s="1" t="s">
        <v>15</v>
      </c>
      <c r="D35" s="32" t="s">
        <v>35</v>
      </c>
      <c r="E35" s="32" t="s">
        <v>61</v>
      </c>
      <c r="F35" s="1" t="s">
        <v>18</v>
      </c>
      <c r="G35" s="32" t="s">
        <v>48</v>
      </c>
      <c r="H35" s="2">
        <v>1000</v>
      </c>
      <c r="I35" s="2">
        <v>1000</v>
      </c>
      <c r="J35" s="2">
        <v>1000</v>
      </c>
      <c r="K35" s="2">
        <v>0</v>
      </c>
      <c r="L35" s="2">
        <v>0</v>
      </c>
      <c r="M35" s="2">
        <v>0</v>
      </c>
    </row>
    <row r="36" spans="1:13" ht="21" x14ac:dyDescent="0.25">
      <c r="A36" s="1">
        <v>2021</v>
      </c>
      <c r="B36" s="1" t="s">
        <v>34</v>
      </c>
      <c r="C36" s="1" t="s">
        <v>15</v>
      </c>
      <c r="D36" s="32" t="s">
        <v>36</v>
      </c>
      <c r="E36" s="32" t="s">
        <v>62</v>
      </c>
      <c r="F36" s="1" t="s">
        <v>23</v>
      </c>
      <c r="G36" s="32" t="s">
        <v>47</v>
      </c>
      <c r="H36" s="2">
        <v>5616</v>
      </c>
      <c r="I36" s="2">
        <v>5280</v>
      </c>
      <c r="J36" s="2">
        <v>13164</v>
      </c>
      <c r="K36" s="2">
        <v>12557</v>
      </c>
      <c r="L36" s="2">
        <v>12557</v>
      </c>
      <c r="M36" s="2">
        <v>12557</v>
      </c>
    </row>
    <row r="37" spans="1:13" ht="21" x14ac:dyDescent="0.25">
      <c r="A37" s="1">
        <v>2021</v>
      </c>
      <c r="B37" s="1" t="s">
        <v>34</v>
      </c>
      <c r="C37" s="1" t="s">
        <v>15</v>
      </c>
      <c r="D37" s="32" t="s">
        <v>36</v>
      </c>
      <c r="E37" s="32" t="s">
        <v>63</v>
      </c>
      <c r="F37" s="1" t="s">
        <v>23</v>
      </c>
      <c r="G37" s="32" t="s">
        <v>47</v>
      </c>
      <c r="H37" s="2">
        <v>37440</v>
      </c>
      <c r="I37" s="2">
        <v>35194</v>
      </c>
      <c r="J37" s="2">
        <v>87754</v>
      </c>
      <c r="K37" s="2">
        <v>87437</v>
      </c>
      <c r="L37" s="2">
        <v>87437</v>
      </c>
      <c r="M37" s="2">
        <v>87437</v>
      </c>
    </row>
    <row r="38" spans="1:13" x14ac:dyDescent="0.25">
      <c r="A38" s="22"/>
      <c r="B38" s="22"/>
      <c r="C38" s="22"/>
      <c r="D38" s="33"/>
      <c r="E38" s="33"/>
      <c r="F38" s="22"/>
      <c r="G38" s="33"/>
      <c r="H38" s="22"/>
      <c r="I38" s="22"/>
      <c r="J38" s="22"/>
      <c r="K38" s="22"/>
      <c r="L38" s="22"/>
      <c r="M38" s="22"/>
    </row>
    <row r="39" spans="1:13" x14ac:dyDescent="0.25">
      <c r="A39" s="22" t="s">
        <v>37</v>
      </c>
      <c r="B39" s="22"/>
      <c r="C39" s="22"/>
      <c r="D39" s="33"/>
      <c r="E39" s="33"/>
      <c r="F39" s="22"/>
      <c r="G39" s="33"/>
      <c r="H39" s="22"/>
      <c r="I39" s="22"/>
      <c r="J39" s="22"/>
      <c r="K39" s="22"/>
      <c r="L39" s="22"/>
      <c r="M39" s="22"/>
    </row>
    <row r="40" spans="1:13" x14ac:dyDescent="0.25">
      <c r="A40" s="22" t="s">
        <v>65</v>
      </c>
      <c r="B40" s="22"/>
      <c r="C40" s="22"/>
      <c r="D40" s="33"/>
      <c r="E40" s="33"/>
      <c r="F40" s="22"/>
      <c r="G40" s="33"/>
      <c r="H40" s="22"/>
      <c r="I40" s="22"/>
      <c r="J40" s="22"/>
      <c r="K40" s="22"/>
      <c r="L40" s="22"/>
      <c r="M40" s="22"/>
    </row>
    <row r="41" spans="1:13" x14ac:dyDescent="0.25">
      <c r="A41" s="22" t="s">
        <v>38</v>
      </c>
      <c r="B41" s="22"/>
      <c r="C41" s="22"/>
      <c r="D41" s="33"/>
      <c r="E41" s="33"/>
      <c r="F41" s="22"/>
      <c r="G41" s="33"/>
      <c r="H41" s="22"/>
      <c r="I41" s="22"/>
      <c r="J41" s="22"/>
      <c r="K41" s="22"/>
      <c r="L41" s="22"/>
      <c r="M41" s="22"/>
    </row>
    <row r="44" spans="1:13" x14ac:dyDescent="0.25">
      <c r="J44" s="28"/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93C40-CD10-4AD7-8A6C-A97FDC8CEBB2}">
  <dimension ref="A1:G10"/>
  <sheetViews>
    <sheetView workbookViewId="0">
      <selection activeCell="A29" sqref="A29"/>
    </sheetView>
  </sheetViews>
  <sheetFormatPr defaultRowHeight="12" x14ac:dyDescent="0.2"/>
  <cols>
    <col min="1" max="1" width="21" style="5" customWidth="1"/>
    <col min="2" max="7" width="17.28515625" style="6" customWidth="1"/>
    <col min="8" max="16384" width="9.140625" style="5"/>
  </cols>
  <sheetData>
    <row r="1" spans="1:7" x14ac:dyDescent="0.2">
      <c r="A1" s="5" t="s">
        <v>39</v>
      </c>
    </row>
    <row r="2" spans="1:7" x14ac:dyDescent="0.2">
      <c r="A2" s="5" t="s">
        <v>64</v>
      </c>
    </row>
    <row r="3" spans="1:7" x14ac:dyDescent="0.2">
      <c r="A3" s="5" t="s">
        <v>46</v>
      </c>
    </row>
    <row r="5" spans="1:7" ht="12.75" thickBot="1" x14ac:dyDescent="0.25">
      <c r="A5" s="24" t="s">
        <v>41</v>
      </c>
      <c r="B5" s="24"/>
      <c r="C5" s="24"/>
      <c r="D5" s="24"/>
      <c r="E5" s="24"/>
      <c r="F5" s="24"/>
      <c r="G5" s="24"/>
    </row>
    <row r="6" spans="1:7" x14ac:dyDescent="0.2">
      <c r="A6" s="8" t="s">
        <v>1</v>
      </c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10" t="s">
        <v>12</v>
      </c>
    </row>
    <row r="7" spans="1:7" x14ac:dyDescent="0.2">
      <c r="A7" s="11" t="s">
        <v>14</v>
      </c>
      <c r="B7" s="7">
        <f>+SUMIFS(Document_CH78!H:H,Document_CH78!B:B,'Apresentados - Por Função'!A7)</f>
        <v>174748256</v>
      </c>
      <c r="C7" s="7">
        <f>+SUMIFS(Document_CH78!I:I,Document_CH78!B:B,'Apresentados - Por Função'!A7)</f>
        <v>174748256</v>
      </c>
      <c r="D7" s="7">
        <f>+SUMIFS(Document_CH78!J:J,Document_CH78!B:B,'Apresentados - Por Função'!A7)</f>
        <v>236405330</v>
      </c>
      <c r="E7" s="7">
        <f>+SUMIFS(Document_CH78!K:K,Document_CH78!B:B,'Apresentados - Por Função'!A7)</f>
        <v>235840145.41000003</v>
      </c>
      <c r="F7" s="7">
        <f>+SUMIFS(Document_CH78!L:L,Document_CH78!B:B,'Apresentados - Por Função'!A7)</f>
        <v>235840145.41000003</v>
      </c>
      <c r="G7" s="12">
        <f>+SUMIFS(Document_CH78!M:M,Document_CH78!B:B,'Apresentados - Por Função'!A7)</f>
        <v>223917611.80000001</v>
      </c>
    </row>
    <row r="8" spans="1:7" x14ac:dyDescent="0.2">
      <c r="A8" s="11" t="s">
        <v>19</v>
      </c>
      <c r="B8" s="7">
        <f>+SUMIFS(Document_CH78!H:H,Document_CH78!B:B,'Apresentados - Por Função'!A8)</f>
        <v>422230109</v>
      </c>
      <c r="C8" s="7">
        <f>+SUMIFS(Document_CH78!I:I,Document_CH78!B:B,'Apresentados - Por Função'!A8)</f>
        <v>418488263</v>
      </c>
      <c r="D8" s="7">
        <f>+SUMIFS(Document_CH78!J:J,Document_CH78!B:B,'Apresentados - Por Função'!A8)</f>
        <v>734633589</v>
      </c>
      <c r="E8" s="7">
        <f>+SUMIFS(Document_CH78!K:K,Document_CH78!B:B,'Apresentados - Por Função'!A8)</f>
        <v>723299414.37</v>
      </c>
      <c r="F8" s="7">
        <f>+SUMIFS(Document_CH78!L:L,Document_CH78!B:B,'Apresentados - Por Função'!A8)</f>
        <v>675069002.51000011</v>
      </c>
      <c r="G8" s="12">
        <f>+SUMIFS(Document_CH78!M:M,Document_CH78!B:B,'Apresentados - Por Função'!A8)</f>
        <v>635759568.13</v>
      </c>
    </row>
    <row r="9" spans="1:7" x14ac:dyDescent="0.2">
      <c r="A9" s="11" t="s">
        <v>34</v>
      </c>
      <c r="B9" s="7">
        <f>+SUMIFS(Document_CH78!H:H,Document_CH78!B:B,'Apresentados - Por Função'!A9)</f>
        <v>1705724</v>
      </c>
      <c r="C9" s="7">
        <f>+SUMIFS(Document_CH78!I:I,Document_CH78!B:B,'Apresentados - Por Função'!A9)</f>
        <v>1703142</v>
      </c>
      <c r="D9" s="7">
        <f>+SUMIFS(Document_CH78!J:J,Document_CH78!B:B,'Apresentados - Por Função'!A9)</f>
        <v>1751807</v>
      </c>
      <c r="E9" s="7">
        <f>+SUMIFS(Document_CH78!K:K,Document_CH78!B:B,'Apresentados - Por Função'!A9)</f>
        <v>1749882.3800000001</v>
      </c>
      <c r="F9" s="7">
        <f>+SUMIFS(Document_CH78!L:L,Document_CH78!B:B,'Apresentados - Por Função'!A9)</f>
        <v>1749882.3800000001</v>
      </c>
      <c r="G9" s="12">
        <f>+SUMIFS(Document_CH78!M:M,Document_CH78!B:B,'Apresentados - Por Função'!A9)</f>
        <v>1749882.3800000001</v>
      </c>
    </row>
    <row r="10" spans="1:7" ht="12.75" thickBot="1" x14ac:dyDescent="0.25">
      <c r="A10" s="13" t="s">
        <v>13</v>
      </c>
      <c r="B10" s="14">
        <f>SUM(B7:B9)</f>
        <v>598684089</v>
      </c>
      <c r="C10" s="14">
        <f t="shared" ref="C10:G10" si="0">SUM(C7:C9)</f>
        <v>594939661</v>
      </c>
      <c r="D10" s="14">
        <f t="shared" si="0"/>
        <v>972790726</v>
      </c>
      <c r="E10" s="14">
        <f t="shared" si="0"/>
        <v>960889442.15999997</v>
      </c>
      <c r="F10" s="14">
        <f t="shared" si="0"/>
        <v>912659030.30000007</v>
      </c>
      <c r="G10" s="15">
        <f t="shared" si="0"/>
        <v>861427062.31000006</v>
      </c>
    </row>
  </sheetData>
  <mergeCells count="1">
    <mergeCell ref="A5:G5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D967D4-7DAF-47B5-9E96-3FD9DF819ECB}">
  <dimension ref="A1:G13"/>
  <sheetViews>
    <sheetView workbookViewId="0">
      <selection activeCell="B30" sqref="B30"/>
    </sheetView>
  </sheetViews>
  <sheetFormatPr defaultRowHeight="12" x14ac:dyDescent="0.2"/>
  <cols>
    <col min="1" max="1" width="89.85546875" style="5" bestFit="1" customWidth="1"/>
    <col min="2" max="7" width="17.28515625" style="6" customWidth="1"/>
    <col min="8" max="16384" width="9.140625" style="5"/>
  </cols>
  <sheetData>
    <row r="1" spans="1:7" x14ac:dyDescent="0.2">
      <c r="A1" s="5" t="s">
        <v>39</v>
      </c>
    </row>
    <row r="2" spans="1:7" x14ac:dyDescent="0.2">
      <c r="A2" s="5" t="s">
        <v>64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25" t="s">
        <v>42</v>
      </c>
      <c r="B5" s="25"/>
      <c r="C5" s="25"/>
      <c r="D5" s="25"/>
      <c r="E5" s="25"/>
      <c r="F5" s="25"/>
      <c r="G5" s="25"/>
    </row>
    <row r="6" spans="1:7" x14ac:dyDescent="0.2">
      <c r="A6" s="19" t="s">
        <v>3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16</v>
      </c>
      <c r="B7" s="7">
        <f>+SUMIFS(Document_CH78!H:H,Document_CH78!D:D,'Apresentados - Por Programa'!A7)</f>
        <v>446975557</v>
      </c>
      <c r="C7" s="7">
        <f>+SUMIFS(Document_CH78!I:I,Document_CH78!D:D,'Apresentados - Por Programa'!A7)</f>
        <v>446925950</v>
      </c>
      <c r="D7" s="7">
        <f>+SUMIFS(Document_CH78!J:J,Document_CH78!D:D,'Apresentados - Por Programa'!A7)</f>
        <v>799390668</v>
      </c>
      <c r="E7" s="7">
        <f>+SUMIFS(Document_CH78!K:K,Document_CH78!D:D,'Apresentados - Por Programa'!A7)</f>
        <v>794110819.85000002</v>
      </c>
      <c r="F7" s="7">
        <f>+SUMIFS(Document_CH78!L:L,Document_CH78!D:D,'Apresentados - Por Programa'!A7)</f>
        <v>793882643.12000012</v>
      </c>
      <c r="G7" s="12">
        <f>+SUMIFS(Document_CH78!M:M,Document_CH78!D:D,'Apresentados - Por Programa'!A7)</f>
        <v>744206799.92000008</v>
      </c>
    </row>
    <row r="8" spans="1:7" x14ac:dyDescent="0.2">
      <c r="A8" s="11" t="s">
        <v>52</v>
      </c>
      <c r="B8" s="7">
        <f>+SUMIFS(Document_CH78!H:H,Document_CH78!D:D,'Apresentados - Por Programa'!A8)</f>
        <v>456994</v>
      </c>
      <c r="C8" s="7">
        <f>+SUMIFS(Document_CH78!I:I,Document_CH78!D:D,'Apresentados - Por Programa'!A8)</f>
        <v>429575</v>
      </c>
      <c r="D8" s="7">
        <f>+SUMIFS(Document_CH78!J:J,Document_CH78!D:D,'Apresentados - Por Programa'!A8)</f>
        <v>1071121</v>
      </c>
      <c r="E8" s="7">
        <f>+SUMIFS(Document_CH78!K:K,Document_CH78!D:D,'Apresentados - Por Programa'!A8)</f>
        <v>1071121</v>
      </c>
      <c r="F8" s="7">
        <f>+SUMIFS(Document_CH78!L:L,Document_CH78!D:D,'Apresentados - Por Programa'!A8)</f>
        <v>823202.93</v>
      </c>
      <c r="G8" s="12">
        <f>+SUMIFS(Document_CH78!M:M,Document_CH78!D:D,'Apresentados - Por Programa'!A8)</f>
        <v>823202.93</v>
      </c>
    </row>
    <row r="9" spans="1:7" x14ac:dyDescent="0.2">
      <c r="A9" s="11" t="s">
        <v>53</v>
      </c>
      <c r="B9" s="7">
        <f>+SUMIFS(Document_CH78!H:H,Document_CH78!D:D,'Apresentados - Por Programa'!A9)</f>
        <v>149545814</v>
      </c>
      <c r="C9" s="7">
        <f>+SUMIFS(Document_CH78!I:I,Document_CH78!D:D,'Apresentados - Por Programa'!A9)</f>
        <v>145880994</v>
      </c>
      <c r="D9" s="7">
        <f>+SUMIFS(Document_CH78!J:J,Document_CH78!D:D,'Apresentados - Por Programa'!A9)</f>
        <v>170577130</v>
      </c>
      <c r="E9" s="7">
        <f>+SUMIFS(Document_CH78!K:K,Document_CH78!D:D,'Apresentados - Por Programa'!A9)</f>
        <v>163957618.92999998</v>
      </c>
      <c r="F9" s="7">
        <f>+SUMIFS(Document_CH78!L:L,Document_CH78!D:D,'Apresentados - Por Programa'!A9)</f>
        <v>116203301.87</v>
      </c>
      <c r="G9" s="12">
        <f>+SUMIFS(Document_CH78!M:M,Document_CH78!D:D,'Apresentados - Por Programa'!A9)</f>
        <v>114647177.08</v>
      </c>
    </row>
    <row r="10" spans="1:7" x14ac:dyDescent="0.2">
      <c r="A10" s="11" t="s">
        <v>59</v>
      </c>
      <c r="B10" s="7">
        <f>+SUMIFS(Document_CH78!H:H,Document_CH78!D:D,'Apresentados - Por Programa'!A10)</f>
        <v>1661668</v>
      </c>
      <c r="C10" s="7">
        <f>+SUMIFS(Document_CH78!I:I,Document_CH78!D:D,'Apresentados - Por Programa'!A10)</f>
        <v>1661668</v>
      </c>
      <c r="D10" s="7">
        <f>+SUMIFS(Document_CH78!J:J,Document_CH78!D:D,'Apresentados - Por Programa'!A10)</f>
        <v>1649889</v>
      </c>
      <c r="E10" s="7">
        <f>+SUMIFS(Document_CH78!K:K,Document_CH78!D:D,'Apresentados - Por Programa'!A10)</f>
        <v>1649888.3800000001</v>
      </c>
      <c r="F10" s="7">
        <f>+SUMIFS(Document_CH78!L:L,Document_CH78!D:D,'Apresentados - Por Programa'!A10)</f>
        <v>1649888.3800000001</v>
      </c>
      <c r="G10" s="12">
        <f>+SUMIFS(Document_CH78!M:M,Document_CH78!D:D,'Apresentados - Por Programa'!A10)</f>
        <v>1649888.3800000001</v>
      </c>
    </row>
    <row r="11" spans="1:7" x14ac:dyDescent="0.2">
      <c r="A11" s="11" t="s">
        <v>35</v>
      </c>
      <c r="B11" s="7">
        <f>+SUMIFS(Document_CH78!H:H,Document_CH78!D:D,'Apresentados - Por Programa'!A11)</f>
        <v>1000</v>
      </c>
      <c r="C11" s="7">
        <f>+SUMIFS(Document_CH78!I:I,Document_CH78!D:D,'Apresentados - Por Programa'!A11)</f>
        <v>1000</v>
      </c>
      <c r="D11" s="7">
        <f>+SUMIFS(Document_CH78!J:J,Document_CH78!D:D,'Apresentados - Por Programa'!A11)</f>
        <v>1000</v>
      </c>
      <c r="E11" s="7">
        <f>+SUMIFS(Document_CH78!K:K,Document_CH78!D:D,'Apresentados - Por Programa'!A11)</f>
        <v>0</v>
      </c>
      <c r="F11" s="7">
        <f>+SUMIFS(Document_CH78!L:L,Document_CH78!D:D,'Apresentados - Por Programa'!A11)</f>
        <v>0</v>
      </c>
      <c r="G11" s="12">
        <f>+SUMIFS(Document_CH78!M:M,Document_CH78!D:D,'Apresentados - Por Programa'!A11)</f>
        <v>0</v>
      </c>
    </row>
    <row r="12" spans="1:7" x14ac:dyDescent="0.2">
      <c r="A12" s="11" t="s">
        <v>36</v>
      </c>
      <c r="B12" s="7">
        <f>+SUMIFS(Document_CH78!H:H,Document_CH78!D:D,'Apresentados - Por Programa'!A12)</f>
        <v>43056</v>
      </c>
      <c r="C12" s="7">
        <f>+SUMIFS(Document_CH78!I:I,Document_CH78!D:D,'Apresentados - Por Programa'!A12)</f>
        <v>40474</v>
      </c>
      <c r="D12" s="7">
        <f>+SUMIFS(Document_CH78!J:J,Document_CH78!D:D,'Apresentados - Por Programa'!A12)</f>
        <v>100918</v>
      </c>
      <c r="E12" s="7">
        <f>+SUMIFS(Document_CH78!K:K,Document_CH78!D:D,'Apresentados - Por Programa'!A12)</f>
        <v>99994</v>
      </c>
      <c r="F12" s="7">
        <f>+SUMIFS(Document_CH78!L:L,Document_CH78!D:D,'Apresentados - Por Programa'!A12)</f>
        <v>99994</v>
      </c>
      <c r="G12" s="12">
        <f>+SUMIFS(Document_CH78!M:M,Document_CH78!D:D,'Apresentados - Por Programa'!A12)</f>
        <v>99994</v>
      </c>
    </row>
    <row r="13" spans="1:7" ht="12.75" thickBot="1" x14ac:dyDescent="0.25">
      <c r="A13" s="16" t="s">
        <v>13</v>
      </c>
      <c r="B13" s="14">
        <f t="shared" ref="B13:G13" si="0">SUM(B7:B12)</f>
        <v>598684089</v>
      </c>
      <c r="C13" s="14">
        <f t="shared" si="0"/>
        <v>594939661</v>
      </c>
      <c r="D13" s="14">
        <f t="shared" si="0"/>
        <v>972790726</v>
      </c>
      <c r="E13" s="14">
        <f t="shared" si="0"/>
        <v>960889442.15999997</v>
      </c>
      <c r="F13" s="14">
        <f t="shared" si="0"/>
        <v>912659030.30000007</v>
      </c>
      <c r="G13" s="15">
        <f t="shared" si="0"/>
        <v>861427062.31000006</v>
      </c>
    </row>
  </sheetData>
  <mergeCells count="1">
    <mergeCell ref="A5:G5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2F42BA-5E43-4C10-8140-439C633886EE}">
  <dimension ref="A1:G24"/>
  <sheetViews>
    <sheetView workbookViewId="0">
      <selection activeCell="A34" sqref="A34"/>
    </sheetView>
  </sheetViews>
  <sheetFormatPr defaultRowHeight="12" x14ac:dyDescent="0.2"/>
  <cols>
    <col min="1" max="1" width="99.42578125" style="5" customWidth="1"/>
    <col min="2" max="7" width="17.28515625" style="6" customWidth="1"/>
    <col min="8" max="8" width="19.7109375" style="5" customWidth="1"/>
    <col min="9" max="16384" width="9.140625" style="5"/>
  </cols>
  <sheetData>
    <row r="1" spans="1:7" x14ac:dyDescent="0.2">
      <c r="A1" s="5" t="s">
        <v>39</v>
      </c>
    </row>
    <row r="2" spans="1:7" x14ac:dyDescent="0.2">
      <c r="A2" s="5" t="s">
        <v>64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25" t="s">
        <v>43</v>
      </c>
      <c r="B5" s="25"/>
      <c r="C5" s="25"/>
      <c r="D5" s="25"/>
      <c r="E5" s="25"/>
      <c r="F5" s="25"/>
      <c r="G5" s="25"/>
    </row>
    <row r="6" spans="1:7" x14ac:dyDescent="0.2">
      <c r="A6" s="19" t="s">
        <v>4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17</v>
      </c>
      <c r="B7" s="7">
        <f>+SUMIFS(Document_CH78!H:H,Document_CH78!E:E,'Apresentados - Por ação'!A7)</f>
        <v>174748256</v>
      </c>
      <c r="C7" s="7">
        <f>+SUMIFS(Document_CH78!I:I,Document_CH78!E:E,'Apresentados - Por ação'!A7)</f>
        <v>174748256</v>
      </c>
      <c r="D7" s="7">
        <f>+SUMIFS(Document_CH78!J:J,Document_CH78!E:E,'Apresentados - Por ação'!A7)</f>
        <v>236405330</v>
      </c>
      <c r="E7" s="7">
        <f>+SUMIFS(Document_CH78!K:K,Document_CH78!E:E,'Apresentados - Por ação'!A7)</f>
        <v>235840145.41000003</v>
      </c>
      <c r="F7" s="7">
        <f>+SUMIFS(Document_CH78!L:L,Document_CH78!E:E,'Apresentados - Por ação'!A7)</f>
        <v>235840145.41000003</v>
      </c>
      <c r="G7" s="12">
        <f>+SUMIFS(Document_CH78!M:M,Document_CH78!E:E,'Apresentados - Por ação'!A7)</f>
        <v>223917611.80000001</v>
      </c>
    </row>
    <row r="8" spans="1:7" x14ac:dyDescent="0.2">
      <c r="A8" s="11" t="s">
        <v>20</v>
      </c>
      <c r="B8" s="7">
        <f>+SUMIFS(Document_CH78!H:H,Document_CH78!E:E,'Apresentados - Por ação'!A8)</f>
        <v>92264563</v>
      </c>
      <c r="C8" s="7">
        <f>+SUMIFS(Document_CH78!I:I,Document_CH78!E:E,'Apresentados - Por ação'!A8)</f>
        <v>92264563</v>
      </c>
      <c r="D8" s="7">
        <f>+SUMIFS(Document_CH78!J:J,Document_CH78!E:E,'Apresentados - Por ação'!A8)</f>
        <v>92962998</v>
      </c>
      <c r="E8" s="7">
        <f>+SUMIFS(Document_CH78!K:K,Document_CH78!E:E,'Apresentados - Por ação'!A8)</f>
        <v>90419124.519999996</v>
      </c>
      <c r="F8" s="7">
        <f>+SUMIFS(Document_CH78!L:L,Document_CH78!E:E,'Apresentados - Por ação'!A8)</f>
        <v>90419124.519999996</v>
      </c>
      <c r="G8" s="12">
        <f>+SUMIFS(Document_CH78!M:M,Document_CH78!E:E,'Apresentados - Por ação'!A8)</f>
        <v>90419124.519999996</v>
      </c>
    </row>
    <row r="9" spans="1:7" x14ac:dyDescent="0.2">
      <c r="A9" s="11" t="s">
        <v>21</v>
      </c>
      <c r="B9" s="7">
        <f>+SUMIFS(Document_CH78!H:H,Document_CH78!E:E,'Apresentados - Por ação'!A9)</f>
        <v>148727535</v>
      </c>
      <c r="C9" s="7">
        <f>+SUMIFS(Document_CH78!I:I,Document_CH78!E:E,'Apresentados - Por ação'!A9)</f>
        <v>148727535</v>
      </c>
      <c r="D9" s="7">
        <f>+SUMIFS(Document_CH78!J:J,Document_CH78!E:E,'Apresentados - Por ação'!A9)</f>
        <v>439467605</v>
      </c>
      <c r="E9" s="7">
        <f>+SUMIFS(Document_CH78!K:K,Document_CH78!E:E,'Apresentados - Por ação'!A9)</f>
        <v>438399406.88</v>
      </c>
      <c r="F9" s="7">
        <f>+SUMIFS(Document_CH78!L:L,Document_CH78!E:E,'Apresentados - Por ação'!A9)</f>
        <v>438399406.88</v>
      </c>
      <c r="G9" s="12">
        <f>+SUMIFS(Document_CH78!M:M,Document_CH78!E:E,'Apresentados - Por ação'!A9)</f>
        <v>403100102.11999995</v>
      </c>
    </row>
    <row r="10" spans="1:7" x14ac:dyDescent="0.2">
      <c r="A10" s="11" t="s">
        <v>22</v>
      </c>
      <c r="B10" s="7">
        <f>+SUMIFS(Document_CH78!H:H,Document_CH78!E:E,'Apresentados - Por ação'!A10)</f>
        <v>19940396</v>
      </c>
      <c r="C10" s="7">
        <f>+SUMIFS(Document_CH78!I:I,Document_CH78!E:E,'Apresentados - Por ação'!A10)</f>
        <v>19940396</v>
      </c>
      <c r="D10" s="7">
        <f>+SUMIFS(Document_CH78!J:J,Document_CH78!E:E,'Apresentados - Por ação'!A10)</f>
        <v>19940396</v>
      </c>
      <c r="E10" s="7">
        <f>+SUMIFS(Document_CH78!K:K,Document_CH78!E:E,'Apresentados - Por ação'!A10)</f>
        <v>18880653.899999999</v>
      </c>
      <c r="F10" s="7">
        <f>+SUMIFS(Document_CH78!L:L,Document_CH78!E:E,'Apresentados - Por ação'!A10)</f>
        <v>18880653.899999999</v>
      </c>
      <c r="G10" s="12">
        <f>+SUMIFS(Document_CH78!M:M,Document_CH78!E:E,'Apresentados - Por ação'!A10)</f>
        <v>17286578.120000001</v>
      </c>
    </row>
    <row r="11" spans="1:7" x14ac:dyDescent="0.2">
      <c r="A11" s="11" t="s">
        <v>24</v>
      </c>
      <c r="B11" s="7">
        <f>+SUMIFS(Document_CH78!H:H,Document_CH78!E:E,'Apresentados - Por ação'!A11)</f>
        <v>10468012</v>
      </c>
      <c r="C11" s="7">
        <f>+SUMIFS(Document_CH78!I:I,Document_CH78!E:E,'Apresentados - Por ação'!A11)</f>
        <v>10468012</v>
      </c>
      <c r="D11" s="7">
        <f>+SUMIFS(Document_CH78!J:J,Document_CH78!E:E,'Apresentados - Por ação'!A11)</f>
        <v>10468012</v>
      </c>
      <c r="E11" s="7">
        <f>+SUMIFS(Document_CH78!K:K,Document_CH78!E:E,'Apresentados - Por ação'!A11)</f>
        <v>10425162.140000001</v>
      </c>
      <c r="F11" s="7">
        <f>+SUMIFS(Document_CH78!L:L,Document_CH78!E:E,'Apresentados - Por ação'!A11)</f>
        <v>10302944.32</v>
      </c>
      <c r="G11" s="12">
        <f>+SUMIFS(Document_CH78!M:M,Document_CH78!E:E,'Apresentados - Por ação'!A11)</f>
        <v>9448034.75</v>
      </c>
    </row>
    <row r="12" spans="1:7" x14ac:dyDescent="0.2">
      <c r="A12" s="11" t="s">
        <v>25</v>
      </c>
      <c r="B12" s="7">
        <f>+SUMIFS(Document_CH78!H:H,Document_CH78!E:E,'Apresentados - Por ação'!A12)</f>
        <v>826795</v>
      </c>
      <c r="C12" s="7">
        <f>+SUMIFS(Document_CH78!I:I,Document_CH78!E:E,'Apresentados - Por ação'!A12)</f>
        <v>777188</v>
      </c>
      <c r="D12" s="7">
        <f>+SUMIFS(Document_CH78!J:J,Document_CH78!E:E,'Apresentados - Por ação'!A12)</f>
        <v>146327</v>
      </c>
      <c r="E12" s="7">
        <f>+SUMIFS(Document_CH78!K:K,Document_CH78!E:E,'Apresentados - Por ação'!A12)</f>
        <v>146327</v>
      </c>
      <c r="F12" s="7">
        <f>+SUMIFS(Document_CH78!L:L,Document_CH78!E:E,'Apresentados - Por ação'!A12)</f>
        <v>40368.089999999997</v>
      </c>
      <c r="G12" s="12">
        <f>+SUMIFS(Document_CH78!M:M,Document_CH78!E:E,'Apresentados - Por ação'!A12)</f>
        <v>35348.61</v>
      </c>
    </row>
    <row r="13" spans="1:7" x14ac:dyDescent="0.2">
      <c r="A13" s="11" t="s">
        <v>26</v>
      </c>
      <c r="B13" s="7">
        <f>+SUMIFS(Document_CH78!H:H,Document_CH78!E:E,'Apresentados - Por ação'!A13)</f>
        <v>456994</v>
      </c>
      <c r="C13" s="7">
        <f>+SUMIFS(Document_CH78!I:I,Document_CH78!E:E,'Apresentados - Por ação'!A13)</f>
        <v>429575</v>
      </c>
      <c r="D13" s="7">
        <f>+SUMIFS(Document_CH78!J:J,Document_CH78!E:E,'Apresentados - Por ação'!A13)</f>
        <v>1071121</v>
      </c>
      <c r="E13" s="7">
        <f>+SUMIFS(Document_CH78!K:K,Document_CH78!E:E,'Apresentados - Por ação'!A13)</f>
        <v>1071121</v>
      </c>
      <c r="F13" s="7">
        <f>+SUMIFS(Document_CH78!L:L,Document_CH78!E:E,'Apresentados - Por ação'!A13)</f>
        <v>823202.93</v>
      </c>
      <c r="G13" s="12">
        <f>+SUMIFS(Document_CH78!M:M,Document_CH78!E:E,'Apresentados - Por ação'!A13)</f>
        <v>823202.93</v>
      </c>
    </row>
    <row r="14" spans="1:7" x14ac:dyDescent="0.2">
      <c r="A14" s="11" t="s">
        <v>27</v>
      </c>
      <c r="B14" s="7">
        <f>+SUMIFS(Document_CH78!H:H,Document_CH78!E:E,'Apresentados - Por ação'!A14)</f>
        <v>0</v>
      </c>
      <c r="C14" s="7">
        <f>+SUMIFS(Document_CH78!I:I,Document_CH78!E:E,'Apresentados - Por ação'!A14)</f>
        <v>0</v>
      </c>
      <c r="D14" s="7">
        <f>+SUMIFS(Document_CH78!J:J,Document_CH78!E:E,'Apresentados - Por ação'!A14)</f>
        <v>0</v>
      </c>
      <c r="E14" s="7">
        <f>+SUMIFS(Document_CH78!K:K,Document_CH78!E:E,'Apresentados - Por ação'!A14)</f>
        <v>0</v>
      </c>
      <c r="F14" s="7">
        <f>+SUMIFS(Document_CH78!L:L,Document_CH78!E:E,'Apresentados - Por ação'!A14)</f>
        <v>0</v>
      </c>
      <c r="G14" s="12">
        <f>+SUMIFS(Document_CH78!M:M,Document_CH78!E:E,'Apresentados - Por ação'!A14)</f>
        <v>0</v>
      </c>
    </row>
    <row r="15" spans="1:7" x14ac:dyDescent="0.2">
      <c r="A15" s="11" t="s">
        <v>29</v>
      </c>
      <c r="B15" s="7">
        <f>+SUMIFS(Document_CH78!H:H,Document_CH78!E:E,'Apresentados - Por ação'!A15)</f>
        <v>68256495</v>
      </c>
      <c r="C15" s="7">
        <f>+SUMIFS(Document_CH78!I:I,Document_CH78!E:E,'Apresentados - Por ação'!A15)</f>
        <v>68672065</v>
      </c>
      <c r="D15" s="7">
        <f>+SUMIFS(Document_CH78!J:J,Document_CH78!E:E,'Apresentados - Por ação'!A15)</f>
        <v>65722909</v>
      </c>
      <c r="E15" s="7">
        <f>+SUMIFS(Document_CH78!K:K,Document_CH78!E:E,'Apresentados - Por ação'!A15)</f>
        <v>64030846.579999991</v>
      </c>
      <c r="F15" s="7">
        <f>+SUMIFS(Document_CH78!L:L,Document_CH78!E:E,'Apresentados - Por ação'!A15)</f>
        <v>39323156.089999996</v>
      </c>
      <c r="G15" s="12">
        <f>+SUMIFS(Document_CH78!M:M,Document_CH78!E:E,'Apresentados - Por ação'!A15)</f>
        <v>39298554.68</v>
      </c>
    </row>
    <row r="16" spans="1:7" x14ac:dyDescent="0.2">
      <c r="A16" s="11" t="s">
        <v>30</v>
      </c>
      <c r="B16" s="7">
        <f>+SUMIFS(Document_CH78!H:H,Document_CH78!E:E,'Apresentados - Por ação'!A16)</f>
        <v>69016726</v>
      </c>
      <c r="C16" s="7">
        <f>+SUMIFS(Document_CH78!I:I,Document_CH78!E:E,'Apresentados - Por ação'!A16)</f>
        <v>65672690</v>
      </c>
      <c r="D16" s="7">
        <f>+SUMIFS(Document_CH78!J:J,Document_CH78!E:E,'Apresentados - Por ação'!A16)</f>
        <v>81111369</v>
      </c>
      <c r="E16" s="7">
        <f>+SUMIFS(Document_CH78!K:K,Document_CH78!E:E,'Apresentados - Por ação'!A16)</f>
        <v>76183920.349999994</v>
      </c>
      <c r="F16" s="7">
        <f>+SUMIFS(Document_CH78!L:L,Document_CH78!E:E,'Apresentados - Por ação'!A16)</f>
        <v>56367654.690000005</v>
      </c>
      <c r="G16" s="12">
        <f>+SUMIFS(Document_CH78!M:M,Document_CH78!E:E,'Apresentados - Por ação'!A16)</f>
        <v>54861794.32</v>
      </c>
    </row>
    <row r="17" spans="1:7" x14ac:dyDescent="0.2">
      <c r="A17" s="11" t="s">
        <v>31</v>
      </c>
      <c r="B17" s="7">
        <f>+SUMIFS(Document_CH78!H:H,Document_CH78!E:E,'Apresentados - Por ação'!A17)</f>
        <v>0</v>
      </c>
      <c r="C17" s="7">
        <f>+SUMIFS(Document_CH78!I:I,Document_CH78!E:E,'Apresentados - Por ação'!A17)</f>
        <v>0</v>
      </c>
      <c r="D17" s="7">
        <f>+SUMIFS(Document_CH78!J:J,Document_CH78!E:E,'Apresentados - Por ação'!A17)</f>
        <v>0</v>
      </c>
      <c r="E17" s="7">
        <f>+SUMIFS(Document_CH78!K:K,Document_CH78!E:E,'Apresentados - Por ação'!A17)</f>
        <v>0</v>
      </c>
      <c r="F17" s="7">
        <f>+SUMIFS(Document_CH78!L:L,Document_CH78!E:E,'Apresentados - Por ação'!A17)</f>
        <v>0</v>
      </c>
      <c r="G17" s="12">
        <f>+SUMIFS(Document_CH78!M:M,Document_CH78!E:E,'Apresentados - Por ação'!A17)</f>
        <v>0</v>
      </c>
    </row>
    <row r="18" spans="1:7" x14ac:dyDescent="0.2">
      <c r="A18" s="11" t="s">
        <v>60</v>
      </c>
      <c r="B18" s="7">
        <f>+SUMIFS(Document_CH78!H:H,Document_CH78!E:E,'Apresentados - Por ação'!A18)</f>
        <v>1661668</v>
      </c>
      <c r="C18" s="7">
        <f>+SUMIFS(Document_CH78!I:I,Document_CH78!E:E,'Apresentados - Por ação'!A18)</f>
        <v>1661668</v>
      </c>
      <c r="D18" s="7">
        <f>+SUMIFS(Document_CH78!J:J,Document_CH78!E:E,'Apresentados - Por ação'!A18)</f>
        <v>1649889</v>
      </c>
      <c r="E18" s="7">
        <f>+SUMIFS(Document_CH78!K:K,Document_CH78!E:E,'Apresentados - Por ação'!A18)</f>
        <v>1649888.3800000001</v>
      </c>
      <c r="F18" s="7">
        <f>+SUMIFS(Document_CH78!L:L,Document_CH78!E:E,'Apresentados - Por ação'!A18)</f>
        <v>1649888.3800000001</v>
      </c>
      <c r="G18" s="12">
        <f>+SUMIFS(Document_CH78!M:M,Document_CH78!E:E,'Apresentados - Por ação'!A18)</f>
        <v>1649888.3800000001</v>
      </c>
    </row>
    <row r="19" spans="1:7" x14ac:dyDescent="0.2">
      <c r="A19" s="11" t="s">
        <v>32</v>
      </c>
      <c r="B19" s="7">
        <f>+SUMIFS(Document_CH78!H:H,Document_CH78!E:E,'Apresentados - Por ação'!A19)</f>
        <v>5321896</v>
      </c>
      <c r="C19" s="7">
        <f>+SUMIFS(Document_CH78!I:I,Document_CH78!E:E,'Apresentados - Por ação'!A19)</f>
        <v>5002583</v>
      </c>
      <c r="D19" s="7">
        <f>+SUMIFS(Document_CH78!J:J,Document_CH78!E:E,'Apresentados - Por ação'!A19)</f>
        <v>12473705</v>
      </c>
      <c r="E19" s="7">
        <f>+SUMIFS(Document_CH78!K:K,Document_CH78!E:E,'Apresentados - Por ação'!A19)</f>
        <v>12473705</v>
      </c>
      <c r="F19" s="7">
        <f>+SUMIFS(Document_CH78!L:L,Document_CH78!E:E,'Apresentados - Por ação'!A19)</f>
        <v>12472741.99</v>
      </c>
      <c r="G19" s="12">
        <f>+SUMIFS(Document_CH78!M:M,Document_CH78!E:E,'Apresentados - Por ação'!A19)</f>
        <v>12472741.99</v>
      </c>
    </row>
    <row r="20" spans="1:7" x14ac:dyDescent="0.2">
      <c r="A20" s="11" t="s">
        <v>33</v>
      </c>
      <c r="B20" s="7">
        <f>+SUMIFS(Document_CH78!H:H,Document_CH78!E:E,'Apresentados - Por ação'!A20)</f>
        <v>6950697</v>
      </c>
      <c r="C20" s="7">
        <f>+SUMIFS(Document_CH78!I:I,Document_CH78!E:E,'Apresentados - Por ação'!A20)</f>
        <v>6533656</v>
      </c>
      <c r="D20" s="7">
        <f>+SUMIFS(Document_CH78!J:J,Document_CH78!E:E,'Apresentados - Por ação'!A20)</f>
        <v>11269147</v>
      </c>
      <c r="E20" s="7">
        <f>+SUMIFS(Document_CH78!K:K,Document_CH78!E:E,'Apresentados - Por ação'!A20)</f>
        <v>11269147</v>
      </c>
      <c r="F20" s="7">
        <f>+SUMIFS(Document_CH78!L:L,Document_CH78!E:E,'Apresentados - Por ação'!A20)</f>
        <v>8039749.1000000006</v>
      </c>
      <c r="G20" s="12">
        <f>+SUMIFS(Document_CH78!M:M,Document_CH78!E:E,'Apresentados - Por ação'!A20)</f>
        <v>8014086.0900000008</v>
      </c>
    </row>
    <row r="21" spans="1:7" x14ac:dyDescent="0.2">
      <c r="A21" s="11" t="s">
        <v>61</v>
      </c>
      <c r="B21" s="7">
        <f>+SUMIFS(Document_CH78!H:H,Document_CH78!E:E,'Apresentados - Por ação'!A21)</f>
        <v>1000</v>
      </c>
      <c r="C21" s="7">
        <f>+SUMIFS(Document_CH78!I:I,Document_CH78!E:E,'Apresentados - Por ação'!A21)</f>
        <v>1000</v>
      </c>
      <c r="D21" s="7">
        <f>+SUMIFS(Document_CH78!J:J,Document_CH78!E:E,'Apresentados - Por ação'!A21)</f>
        <v>1000</v>
      </c>
      <c r="E21" s="7">
        <f>+SUMIFS(Document_CH78!K:K,Document_CH78!E:E,'Apresentados - Por ação'!A21)</f>
        <v>0</v>
      </c>
      <c r="F21" s="7">
        <f>+SUMIFS(Document_CH78!L:L,Document_CH78!E:E,'Apresentados - Por ação'!A21)</f>
        <v>0</v>
      </c>
      <c r="G21" s="12">
        <f>+SUMIFS(Document_CH78!M:M,Document_CH78!E:E,'Apresentados - Por ação'!A21)</f>
        <v>0</v>
      </c>
    </row>
    <row r="22" spans="1:7" x14ac:dyDescent="0.2">
      <c r="A22" s="11" t="s">
        <v>63</v>
      </c>
      <c r="B22" s="7">
        <f>+SUMIFS(Document_CH78!H:H,Document_CH78!E:E,'Apresentados - Por ação'!A22)</f>
        <v>37440</v>
      </c>
      <c r="C22" s="7">
        <f>+SUMIFS(Document_CH78!I:I,Document_CH78!E:E,'Apresentados - Por ação'!A22)</f>
        <v>35194</v>
      </c>
      <c r="D22" s="7">
        <f>+SUMIFS(Document_CH78!J:J,Document_CH78!E:E,'Apresentados - Por ação'!A22)</f>
        <v>87754</v>
      </c>
      <c r="E22" s="7">
        <f>+SUMIFS(Document_CH78!K:K,Document_CH78!E:E,'Apresentados - Por ação'!A22)</f>
        <v>87437</v>
      </c>
      <c r="F22" s="7">
        <f>+SUMIFS(Document_CH78!L:L,Document_CH78!E:E,'Apresentados - Por ação'!A22)</f>
        <v>87437</v>
      </c>
      <c r="G22" s="12">
        <f>+SUMIFS(Document_CH78!M:M,Document_CH78!E:E,'Apresentados - Por ação'!A22)</f>
        <v>87437</v>
      </c>
    </row>
    <row r="23" spans="1:7" x14ac:dyDescent="0.2">
      <c r="A23" s="11" t="s">
        <v>62</v>
      </c>
      <c r="B23" s="7">
        <f>+SUMIFS(Document_CH78!H:H,Document_CH78!E:E,'Apresentados - Por ação'!A23)</f>
        <v>5616</v>
      </c>
      <c r="C23" s="7">
        <f>+SUMIFS(Document_CH78!I:I,Document_CH78!E:E,'Apresentados - Por ação'!A23)</f>
        <v>5280</v>
      </c>
      <c r="D23" s="7">
        <f>+SUMIFS(Document_CH78!J:J,Document_CH78!E:E,'Apresentados - Por ação'!A23)</f>
        <v>13164</v>
      </c>
      <c r="E23" s="7">
        <f>+SUMIFS(Document_CH78!K:K,Document_CH78!E:E,'Apresentados - Por ação'!A23)</f>
        <v>12557</v>
      </c>
      <c r="F23" s="7">
        <f>+SUMIFS(Document_CH78!L:L,Document_CH78!E:E,'Apresentados - Por ação'!A23)</f>
        <v>12557</v>
      </c>
      <c r="G23" s="12">
        <f>+SUMIFS(Document_CH78!M:M,Document_CH78!E:E,'Apresentados - Por ação'!A23)</f>
        <v>12557</v>
      </c>
    </row>
    <row r="24" spans="1:7" ht="12.75" thickBot="1" x14ac:dyDescent="0.25">
      <c r="A24" s="13" t="s">
        <v>13</v>
      </c>
      <c r="B24" s="14">
        <f>SUM(B7:B23)</f>
        <v>598684089</v>
      </c>
      <c r="C24" s="14">
        <f t="shared" ref="C24:G24" si="0">SUM(C7:C23)</f>
        <v>594939661</v>
      </c>
      <c r="D24" s="14">
        <f t="shared" si="0"/>
        <v>972790726</v>
      </c>
      <c r="E24" s="14">
        <f t="shared" si="0"/>
        <v>960889442.15999997</v>
      </c>
      <c r="F24" s="14">
        <f t="shared" si="0"/>
        <v>912659030.30000007</v>
      </c>
      <c r="G24" s="15">
        <f t="shared" si="0"/>
        <v>861427062.30999994</v>
      </c>
    </row>
  </sheetData>
  <mergeCells count="1">
    <mergeCell ref="A5:G5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B973EB-FEE5-4CEE-A11B-ECA1FFE43E5D}">
  <dimension ref="A1:G30"/>
  <sheetViews>
    <sheetView workbookViewId="0">
      <selection activeCell="A15" sqref="A15"/>
    </sheetView>
  </sheetViews>
  <sheetFormatPr defaultRowHeight="12" x14ac:dyDescent="0.2"/>
  <cols>
    <col min="1" max="1" width="31.28515625" style="5" bestFit="1" customWidth="1"/>
    <col min="2" max="7" width="14.85546875" style="5" bestFit="1" customWidth="1"/>
    <col min="8" max="16384" width="9.140625" style="5"/>
  </cols>
  <sheetData>
    <row r="1" spans="1:7" x14ac:dyDescent="0.2">
      <c r="A1" s="5" t="s">
        <v>39</v>
      </c>
    </row>
    <row r="2" spans="1:7" x14ac:dyDescent="0.2">
      <c r="A2" s="5" t="s">
        <v>64</v>
      </c>
    </row>
    <row r="3" spans="1:7" x14ac:dyDescent="0.2">
      <c r="A3" s="5" t="str">
        <f>'Apresentados - Por Função'!A3</f>
        <v>Dados SIOP extraídos em 03/06/2025</v>
      </c>
    </row>
    <row r="5" spans="1:7" ht="12.75" thickBot="1" x14ac:dyDescent="0.25">
      <c r="A5" s="26" t="s">
        <v>44</v>
      </c>
      <c r="B5" s="26"/>
      <c r="C5" s="26"/>
      <c r="D5" s="26"/>
      <c r="E5" s="26"/>
      <c r="F5" s="26"/>
      <c r="G5" s="26"/>
    </row>
    <row r="6" spans="1:7" x14ac:dyDescent="0.2">
      <c r="A6" s="19" t="s">
        <v>5</v>
      </c>
      <c r="B6" s="20" t="s">
        <v>7</v>
      </c>
      <c r="C6" s="20" t="s">
        <v>8</v>
      </c>
      <c r="D6" s="20" t="s">
        <v>9</v>
      </c>
      <c r="E6" s="20" t="s">
        <v>10</v>
      </c>
      <c r="F6" s="20" t="s">
        <v>11</v>
      </c>
      <c r="G6" s="21" t="s">
        <v>12</v>
      </c>
    </row>
    <row r="7" spans="1:7" x14ac:dyDescent="0.2">
      <c r="A7" s="11" t="s">
        <v>18</v>
      </c>
      <c r="B7" s="7">
        <f>+SUMIFS(Document_CH78!H:H,Document_CH78!F:F,'Apresentados - Por GrupoDespesa'!A7)</f>
        <v>417271153</v>
      </c>
      <c r="C7" s="7">
        <f>+SUMIFS(Document_CH78!I:I,Document_CH78!F:F,'Apresentados - Por GrupoDespesa'!A7)</f>
        <v>417271153</v>
      </c>
      <c r="D7" s="7">
        <f>+SUMIFS(Document_CH78!J:J,Document_CH78!F:F,'Apresentados - Por GrupoDespesa'!A7)</f>
        <v>770349851</v>
      </c>
      <c r="E7" s="7">
        <f>+SUMIFS(Document_CH78!K:K,Document_CH78!F:F,'Apresentados - Por GrupoDespesa'!A7)</f>
        <v>766171594.43000007</v>
      </c>
      <c r="F7" s="7">
        <f>+SUMIFS(Document_CH78!L:L,Document_CH78!F:F,'Apresentados - Por GrupoDespesa'!A7)</f>
        <v>766171594.43000007</v>
      </c>
      <c r="G7" s="12">
        <f>+SUMIFS(Document_CH78!M:M,Document_CH78!F:F,'Apresentados - Por GrupoDespesa'!A7)</f>
        <v>718949756.06000006</v>
      </c>
    </row>
    <row r="8" spans="1:7" x14ac:dyDescent="0.2">
      <c r="A8" s="11" t="s">
        <v>23</v>
      </c>
      <c r="B8" s="7">
        <f>+SUMIFS(Document_CH78!H:H,Document_CH78!F:F,'Apresentados - Por GrupoDespesa'!A8)</f>
        <v>174046088</v>
      </c>
      <c r="C8" s="7">
        <f>+SUMIFS(Document_CH78!I:I,Document_CH78!F:F,'Apresentados - Por GrupoDespesa'!A8)</f>
        <v>173267163</v>
      </c>
      <c r="D8" s="7">
        <f>+SUMIFS(Document_CH78!J:J,Document_CH78!F:F,'Apresentados - Por GrupoDespesa'!A8)</f>
        <v>197738772</v>
      </c>
      <c r="E8" s="7">
        <f>+SUMIFS(Document_CH78!K:K,Document_CH78!F:F,'Apresentados - Por GrupoDespesa'!A8)</f>
        <v>192717177.72999996</v>
      </c>
      <c r="F8" s="7">
        <f>+SUMIFS(Document_CH78!L:L,Document_CH78!F:F,'Apresentados - Por GrupoDespesa'!A8)</f>
        <v>145945439.66</v>
      </c>
      <c r="G8" s="12">
        <f>+SUMIFS(Document_CH78!M:M,Document_CH78!F:F,'Apresentados - Por GrupoDespesa'!A8)</f>
        <v>142285310.03999999</v>
      </c>
    </row>
    <row r="9" spans="1:7" x14ac:dyDescent="0.2">
      <c r="A9" s="11" t="s">
        <v>28</v>
      </c>
      <c r="B9" s="7">
        <f>+SUMIFS(Document_CH78!H:H,Document_CH78!F:F,'Apresentados - Por GrupoDespesa'!A9)</f>
        <v>7366848</v>
      </c>
      <c r="C9" s="7">
        <f>+SUMIFS(Document_CH78!I:I,Document_CH78!F:F,'Apresentados - Por GrupoDespesa'!A9)</f>
        <v>4401345</v>
      </c>
      <c r="D9" s="7">
        <f>+SUMIFS(Document_CH78!J:J,Document_CH78!F:F,'Apresentados - Por GrupoDespesa'!A9)</f>
        <v>4702103</v>
      </c>
      <c r="E9" s="7">
        <f>+SUMIFS(Document_CH78!K:K,Document_CH78!F:F,'Apresentados - Por GrupoDespesa'!A9)</f>
        <v>2000670</v>
      </c>
      <c r="F9" s="7">
        <f>+SUMIFS(Document_CH78!L:L,Document_CH78!F:F,'Apresentados - Por GrupoDespesa'!A9)</f>
        <v>541996.21</v>
      </c>
      <c r="G9" s="12">
        <f>+SUMIFS(Document_CH78!M:M,Document_CH78!F:F,'Apresentados - Por GrupoDespesa'!A9)</f>
        <v>191996.21000000002</v>
      </c>
    </row>
    <row r="10" spans="1:7" ht="15.75" thickBot="1" x14ac:dyDescent="0.25">
      <c r="A10" s="18" t="s">
        <v>13</v>
      </c>
      <c r="B10" s="14">
        <f t="shared" ref="B10:G10" si="0">SUM(B7:B9)</f>
        <v>598684089</v>
      </c>
      <c r="C10" s="14">
        <f t="shared" si="0"/>
        <v>594939661</v>
      </c>
      <c r="D10" s="14">
        <f t="shared" si="0"/>
        <v>972790726</v>
      </c>
      <c r="E10" s="14">
        <f t="shared" si="0"/>
        <v>960889442.16000009</v>
      </c>
      <c r="F10" s="14">
        <f t="shared" si="0"/>
        <v>912659030.30000007</v>
      </c>
      <c r="G10" s="15">
        <f t="shared" si="0"/>
        <v>861427062.31000006</v>
      </c>
    </row>
    <row r="11" spans="1:7" ht="15" x14ac:dyDescent="0.25">
      <c r="A11" s="3"/>
      <c r="B11" s="3"/>
      <c r="C11" s="3"/>
      <c r="D11" s="3"/>
      <c r="E11" s="3"/>
      <c r="F11" s="3"/>
      <c r="G11" s="3"/>
    </row>
    <row r="12" spans="1:7" ht="15" x14ac:dyDescent="0.25">
      <c r="A12" s="3"/>
      <c r="B12" s="3"/>
      <c r="C12" s="3"/>
      <c r="D12" s="3"/>
      <c r="E12" s="3"/>
      <c r="F12" s="3"/>
      <c r="G12" s="3"/>
    </row>
    <row r="13" spans="1:7" ht="15" x14ac:dyDescent="0.25">
      <c r="A13" s="3"/>
      <c r="B13" s="3"/>
      <c r="C13" s="3"/>
      <c r="D13" s="3"/>
      <c r="E13" s="3"/>
      <c r="F13" s="3"/>
      <c r="G13" s="3"/>
    </row>
    <row r="14" spans="1:7" ht="15" x14ac:dyDescent="0.25">
      <c r="A14" s="3"/>
      <c r="B14" s="3"/>
      <c r="C14" s="3"/>
      <c r="D14" s="3"/>
      <c r="E14" s="3"/>
      <c r="F14" s="3"/>
      <c r="G14" s="3"/>
    </row>
    <row r="15" spans="1:7" ht="15" x14ac:dyDescent="0.25">
      <c r="A15" s="3"/>
      <c r="B15" s="3"/>
      <c r="C15" s="3"/>
      <c r="D15" s="3"/>
      <c r="E15" s="3"/>
      <c r="F15" s="3"/>
      <c r="G15" s="3"/>
    </row>
    <row r="16" spans="1:7" ht="15" x14ac:dyDescent="0.25">
      <c r="A16" s="3"/>
      <c r="B16" s="3"/>
      <c r="C16" s="3"/>
      <c r="D16" s="3"/>
      <c r="E16" s="3"/>
      <c r="F16" s="3"/>
      <c r="G16" s="3"/>
    </row>
    <row r="17" spans="1:7" ht="15" x14ac:dyDescent="0.25">
      <c r="A17" s="3"/>
      <c r="B17" s="3"/>
      <c r="C17" s="3"/>
      <c r="D17" s="3"/>
      <c r="E17" s="3"/>
      <c r="F17" s="3"/>
      <c r="G17" s="3"/>
    </row>
    <row r="18" spans="1:7" ht="15" x14ac:dyDescent="0.25">
      <c r="A18" s="3"/>
      <c r="B18" s="3"/>
      <c r="C18" s="3"/>
      <c r="D18" s="3"/>
      <c r="E18" s="3"/>
      <c r="F18" s="3"/>
      <c r="G18" s="3"/>
    </row>
    <row r="19" spans="1:7" ht="15" x14ac:dyDescent="0.25">
      <c r="A19" s="3"/>
      <c r="B19" s="3"/>
      <c r="C19" s="3"/>
      <c r="D19" s="3"/>
      <c r="E19" s="3"/>
      <c r="F19" s="3"/>
      <c r="G19" s="3"/>
    </row>
    <row r="20" spans="1:7" ht="15" x14ac:dyDescent="0.25">
      <c r="A20" s="3"/>
      <c r="B20" s="3"/>
      <c r="C20" s="3"/>
      <c r="D20" s="3"/>
      <c r="E20" s="3"/>
      <c r="F20" s="3"/>
      <c r="G20" s="3"/>
    </row>
    <row r="21" spans="1:7" ht="15" x14ac:dyDescent="0.25">
      <c r="A21" s="3"/>
      <c r="B21" s="3"/>
      <c r="C21" s="3"/>
      <c r="D21" s="3"/>
      <c r="E21" s="3"/>
      <c r="F21" s="3"/>
      <c r="G21" s="3"/>
    </row>
    <row r="22" spans="1:7" ht="15" x14ac:dyDescent="0.25">
      <c r="A22" s="3"/>
      <c r="B22" s="3"/>
      <c r="C22" s="3"/>
      <c r="D22" s="3"/>
      <c r="E22" s="3"/>
      <c r="F22" s="3"/>
      <c r="G22" s="3"/>
    </row>
    <row r="23" spans="1:7" ht="15" x14ac:dyDescent="0.25">
      <c r="A23" s="3"/>
      <c r="B23" s="3"/>
      <c r="C23" s="3"/>
      <c r="D23" s="3"/>
      <c r="E23" s="3"/>
      <c r="F23" s="3"/>
      <c r="G23" s="3"/>
    </row>
    <row r="24" spans="1:7" ht="15" x14ac:dyDescent="0.25">
      <c r="A24" s="3"/>
      <c r="B24" s="3"/>
      <c r="C24" s="3"/>
      <c r="D24" s="3"/>
      <c r="E24" s="3"/>
      <c r="F24" s="3"/>
      <c r="G24" s="3"/>
    </row>
    <row r="25" spans="1:7" ht="15" x14ac:dyDescent="0.25">
      <c r="A25" s="3"/>
      <c r="B25" s="3"/>
      <c r="C25" s="3"/>
      <c r="D25" s="3"/>
      <c r="E25" s="3"/>
      <c r="F25" s="3"/>
      <c r="G25" s="3"/>
    </row>
    <row r="26" spans="1:7" ht="15" x14ac:dyDescent="0.25">
      <c r="A26" s="3"/>
      <c r="B26" s="3"/>
      <c r="C26" s="3"/>
      <c r="D26" s="3"/>
      <c r="E26" s="3"/>
      <c r="F26" s="3"/>
      <c r="G26" s="3"/>
    </row>
    <row r="27" spans="1:7" x14ac:dyDescent="0.2">
      <c r="A27" s="4"/>
      <c r="B27" s="4"/>
      <c r="C27" s="4"/>
      <c r="D27" s="4"/>
      <c r="E27" s="4"/>
      <c r="F27" s="4"/>
      <c r="G27" s="4"/>
    </row>
    <row r="28" spans="1:7" x14ac:dyDescent="0.2">
      <c r="A28" s="4"/>
      <c r="B28" s="4"/>
      <c r="C28" s="4"/>
      <c r="D28" s="4"/>
      <c r="E28" s="4"/>
      <c r="F28" s="4"/>
      <c r="G28" s="4"/>
    </row>
    <row r="29" spans="1:7" x14ac:dyDescent="0.2">
      <c r="A29" s="4"/>
      <c r="B29" s="4"/>
      <c r="C29" s="4"/>
      <c r="D29" s="4"/>
      <c r="E29" s="4"/>
      <c r="F29" s="4"/>
      <c r="G29" s="4"/>
    </row>
    <row r="30" spans="1:7" x14ac:dyDescent="0.2">
      <c r="A30" s="4"/>
      <c r="B30" s="4"/>
      <c r="C30" s="4"/>
      <c r="D30" s="4"/>
      <c r="E30" s="4"/>
      <c r="F30" s="4"/>
      <c r="G30" s="4"/>
    </row>
  </sheetData>
  <mergeCells count="1">
    <mergeCell ref="A5:G5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0A5CADB-A84D-4307-98A5-16DF35D8D094}">
  <dimension ref="A1:M17"/>
  <sheetViews>
    <sheetView workbookViewId="0">
      <selection activeCell="B35" sqref="B35"/>
    </sheetView>
  </sheetViews>
  <sheetFormatPr defaultRowHeight="12" x14ac:dyDescent="0.2"/>
  <cols>
    <col min="1" max="1" width="56.42578125" style="5" customWidth="1"/>
    <col min="2" max="7" width="14.85546875" style="5" bestFit="1" customWidth="1"/>
    <col min="8" max="8" width="17" style="5" customWidth="1"/>
    <col min="9" max="9" width="18" style="5" customWidth="1"/>
    <col min="10" max="10" width="17.5703125" style="5" customWidth="1"/>
    <col min="11" max="11" width="19.7109375" style="5" customWidth="1"/>
    <col min="12" max="13" width="13.42578125" style="5" bestFit="1" customWidth="1"/>
    <col min="14" max="16384" width="9.140625" style="5"/>
  </cols>
  <sheetData>
    <row r="1" spans="1:13" x14ac:dyDescent="0.2">
      <c r="A1" s="5" t="s">
        <v>39</v>
      </c>
    </row>
    <row r="2" spans="1:13" x14ac:dyDescent="0.2">
      <c r="A2" s="5" t="s">
        <v>64</v>
      </c>
    </row>
    <row r="3" spans="1:13" x14ac:dyDescent="0.2">
      <c r="A3" s="5" t="str">
        <f>'Apresentados - Por Função'!A3</f>
        <v>Dados SIOP extraídos em 03/06/2025</v>
      </c>
    </row>
    <row r="5" spans="1:13" ht="12.75" thickBot="1" x14ac:dyDescent="0.25">
      <c r="A5" s="27" t="s">
        <v>45</v>
      </c>
      <c r="B5" s="27"/>
      <c r="C5" s="27"/>
      <c r="D5" s="27"/>
      <c r="E5" s="27"/>
      <c r="F5" s="27"/>
      <c r="G5" s="27"/>
    </row>
    <row r="6" spans="1:13" x14ac:dyDescent="0.2">
      <c r="A6" s="8" t="s">
        <v>6</v>
      </c>
      <c r="B6" s="9" t="s">
        <v>7</v>
      </c>
      <c r="C6" s="9" t="s">
        <v>8</v>
      </c>
      <c r="D6" s="9" t="s">
        <v>9</v>
      </c>
      <c r="E6" s="9" t="s">
        <v>10</v>
      </c>
      <c r="F6" s="9" t="s">
        <v>11</v>
      </c>
      <c r="G6" s="10" t="s">
        <v>12</v>
      </c>
    </row>
    <row r="7" spans="1:13" x14ac:dyDescent="0.2">
      <c r="A7" s="29" t="s">
        <v>47</v>
      </c>
      <c r="B7" s="7">
        <f>+SUMIFS(Document_CH78!H:H,Document_CH78!G:G,'Apresentados - Por Fonte'!A7)</f>
        <v>300515032</v>
      </c>
      <c r="C7" s="7">
        <f>+SUMIFS(Document_CH78!I:I,Document_CH78!G:G,'Apresentados - Por Fonte'!A7)</f>
        <v>293151401</v>
      </c>
      <c r="D7" s="7">
        <f>+SUMIFS(Document_CH78!J:J,Document_CH78!G:G,'Apresentados - Por Fonte'!A7)</f>
        <v>587685984</v>
      </c>
      <c r="E7" s="7">
        <f>+SUMIFS(Document_CH78!K:K,Document_CH78!G:G,'Apresentados - Por Fonte'!A7)</f>
        <v>583165105.5</v>
      </c>
      <c r="F7" s="7">
        <f>+SUMIFS(Document_CH78!L:L,Document_CH78!G:G,'Apresentados - Por Fonte'!A7)</f>
        <v>577910632.10000002</v>
      </c>
      <c r="G7" s="12">
        <f>+SUMIFS(Document_CH78!M:M,Document_CH78!G:G,'Apresentados - Por Fonte'!A7)</f>
        <v>574076258.74000001</v>
      </c>
      <c r="H7" s="23"/>
      <c r="I7" s="23"/>
      <c r="J7" s="23"/>
      <c r="K7" s="23"/>
      <c r="L7" s="23"/>
      <c r="M7" s="23"/>
    </row>
    <row r="8" spans="1:13" ht="24" x14ac:dyDescent="0.2">
      <c r="A8" s="29" t="s">
        <v>49</v>
      </c>
      <c r="B8" s="7">
        <f>+SUMIFS(Document_CH78!H:H,Document_CH78!G:G,'Apresentados - Por Fonte'!A8)</f>
        <v>36365266</v>
      </c>
      <c r="C8" s="7">
        <f>+SUMIFS(Document_CH78!I:I,Document_CH78!G:G,'Apresentados - Por Fonte'!A8)</f>
        <v>36365266</v>
      </c>
      <c r="D8" s="7">
        <f>+SUMIFS(Document_CH78!J:J,Document_CH78!G:G,'Apresentados - Por Fonte'!A8)</f>
        <v>36365266</v>
      </c>
      <c r="E8" s="7">
        <f>+SUMIFS(Document_CH78!K:K,Document_CH78!G:G,'Apresentados - Por Fonte'!A8)</f>
        <v>36365266</v>
      </c>
      <c r="F8" s="7">
        <f>+SUMIFS(Document_CH78!L:L,Document_CH78!G:G,'Apresentados - Por Fonte'!A8)</f>
        <v>36365266</v>
      </c>
      <c r="G8" s="12">
        <f>+SUMIFS(Document_CH78!M:M,Document_CH78!G:G,'Apresentados - Por Fonte'!A8)</f>
        <v>36365266</v>
      </c>
      <c r="H8" s="23"/>
      <c r="I8" s="23"/>
      <c r="J8" s="23"/>
      <c r="K8" s="23"/>
      <c r="L8" s="23"/>
      <c r="M8" s="23"/>
    </row>
    <row r="9" spans="1:13" ht="24" x14ac:dyDescent="0.2">
      <c r="A9" s="29" t="s">
        <v>50</v>
      </c>
      <c r="B9" s="7">
        <f>+SUMIFS(Document_CH78!H:H,Document_CH78!G:G,'Apresentados - Por Fonte'!A9)</f>
        <v>53110449</v>
      </c>
      <c r="C9" s="7">
        <f>+SUMIFS(Document_CH78!I:I,Document_CH78!G:G,'Apresentados - Por Fonte'!A9)</f>
        <v>53110449</v>
      </c>
      <c r="D9" s="7">
        <f>+SUMIFS(Document_CH78!J:J,Document_CH78!G:G,'Apresentados - Por Fonte'!A9)</f>
        <v>53110449</v>
      </c>
      <c r="E9" s="7">
        <f>+SUMIFS(Document_CH78!K:K,Document_CH78!G:G,'Apresentados - Por Fonte'!A9)</f>
        <v>53110449</v>
      </c>
      <c r="F9" s="7">
        <f>+SUMIFS(Document_CH78!L:L,Document_CH78!G:G,'Apresentados - Por Fonte'!A9)</f>
        <v>53110449</v>
      </c>
      <c r="G9" s="12">
        <f>+SUMIFS(Document_CH78!M:M,Document_CH78!G:G,'Apresentados - Por Fonte'!A9)</f>
        <v>53110449</v>
      </c>
      <c r="H9" s="23"/>
      <c r="I9" s="23"/>
      <c r="J9" s="23"/>
      <c r="K9" s="23"/>
      <c r="L9" s="23"/>
      <c r="M9" s="23"/>
    </row>
    <row r="10" spans="1:13" x14ac:dyDescent="0.2">
      <c r="A10" s="29" t="s">
        <v>51</v>
      </c>
      <c r="B10" s="7">
        <f>+SUMIFS(Document_CH78!H:H,Document_CH78!G:G,'Apresentados - Por Fonte'!A10)</f>
        <v>0</v>
      </c>
      <c r="C10" s="7">
        <f>+SUMIFS(Document_CH78!I:I,Document_CH78!G:G,'Apresentados - Por Fonte'!A10)</f>
        <v>1090000</v>
      </c>
      <c r="D10" s="7">
        <f>+SUMIFS(Document_CH78!J:J,Document_CH78!G:G,'Apresentados - Por Fonte'!A10)</f>
        <v>103358108</v>
      </c>
      <c r="E10" s="7">
        <f>+SUMIFS(Document_CH78!K:K,Document_CH78!G:G,'Apresentados - Por Fonte'!A10)</f>
        <v>102745952.33000001</v>
      </c>
      <c r="F10" s="7">
        <f>+SUMIFS(Document_CH78!L:L,Document_CH78!G:G,'Apresentados - Por Fonte'!A10)</f>
        <v>102545952.33000001</v>
      </c>
      <c r="G10" s="12">
        <f>+SUMIFS(Document_CH78!M:M,Document_CH78!G:G,'Apresentados - Por Fonte'!A10)</f>
        <v>57457396.559999987</v>
      </c>
      <c r="H10" s="23"/>
      <c r="I10" s="23"/>
      <c r="J10" s="23"/>
      <c r="K10" s="23"/>
      <c r="L10" s="23"/>
      <c r="M10" s="23"/>
    </row>
    <row r="11" spans="1:13" x14ac:dyDescent="0.2">
      <c r="A11" s="29" t="s">
        <v>48</v>
      </c>
      <c r="B11" s="7">
        <f>+SUMIFS(Document_CH78!H:H,Document_CH78!G:G,'Apresentados - Por Fonte'!A11)</f>
        <v>95741553</v>
      </c>
      <c r="C11" s="7">
        <f>+SUMIFS(Document_CH78!I:I,Document_CH78!G:G,'Apresentados - Por Fonte'!A11)</f>
        <v>95741553</v>
      </c>
      <c r="D11" s="7">
        <f>+SUMIFS(Document_CH78!J:J,Document_CH78!G:G,'Apresentados - Por Fonte'!A11)</f>
        <v>95741553</v>
      </c>
      <c r="E11" s="7">
        <f>+SUMIFS(Document_CH78!K:K,Document_CH78!G:G,'Apresentados - Por Fonte'!A11)</f>
        <v>95592812.400000006</v>
      </c>
      <c r="F11" s="7">
        <f>+SUMIFS(Document_CH78!L:L,Document_CH78!G:G,'Apresentados - Por Fonte'!A11)</f>
        <v>95470594.580000013</v>
      </c>
      <c r="G11" s="12">
        <f>+SUMIFS(Document_CH78!M:M,Document_CH78!G:G,'Apresentados - Por Fonte'!A11)</f>
        <v>94317416.090000004</v>
      </c>
      <c r="H11" s="23"/>
      <c r="I11" s="23"/>
      <c r="J11" s="23"/>
      <c r="K11" s="23"/>
      <c r="L11" s="23"/>
      <c r="M11" s="23"/>
    </row>
    <row r="12" spans="1:13" x14ac:dyDescent="0.2">
      <c r="A12" s="29" t="s">
        <v>54</v>
      </c>
      <c r="B12" s="7">
        <f>+SUMIFS(Document_CH78!H:H,Document_CH78!G:G,'Apresentados - Por Fonte'!A12)</f>
        <v>111850530</v>
      </c>
      <c r="C12" s="7">
        <f>+SUMIFS(Document_CH78!I:I,Document_CH78!G:G,'Apresentados - Por Fonte'!A12)</f>
        <v>114379733</v>
      </c>
      <c r="D12" s="7">
        <f>+SUMIFS(Document_CH78!J:J,Document_CH78!G:G,'Apresentados - Por Fonte'!A12)</f>
        <v>93500367</v>
      </c>
      <c r="E12" s="7">
        <f>+SUMIFS(Document_CH78!K:K,Document_CH78!G:G,'Apresentados - Por Fonte'!A12)</f>
        <v>86880857.929999992</v>
      </c>
      <c r="F12" s="7">
        <f>+SUMIFS(Document_CH78!L:L,Document_CH78!G:G,'Apresentados - Por Fonte'!A12)</f>
        <v>46639759.870000005</v>
      </c>
      <c r="G12" s="12">
        <f>+SUMIFS(Document_CH78!M:M,Document_CH78!G:G,'Apresentados - Por Fonte'!A12)</f>
        <v>45483899.5</v>
      </c>
      <c r="H12" s="23"/>
      <c r="I12" s="23"/>
      <c r="J12" s="23"/>
      <c r="K12" s="23"/>
      <c r="L12" s="23"/>
      <c r="M12" s="23"/>
    </row>
    <row r="13" spans="1:13" ht="24" x14ac:dyDescent="0.2">
      <c r="A13" s="29" t="s">
        <v>55</v>
      </c>
      <c r="B13" s="7">
        <f>+SUMIFS(Document_CH78!H:H,Document_CH78!G:G,'Apresentados - Por Fonte'!A13)</f>
        <v>62736</v>
      </c>
      <c r="C13" s="7">
        <f>+SUMIFS(Document_CH78!I:I,Document_CH78!G:G,'Apresentados - Por Fonte'!A13)</f>
        <v>62736</v>
      </c>
      <c r="D13" s="7">
        <f>+SUMIFS(Document_CH78!J:J,Document_CH78!G:G,'Apresentados - Por Fonte'!A13)</f>
        <v>62736</v>
      </c>
      <c r="E13" s="7">
        <f>+SUMIFS(Document_CH78!K:K,Document_CH78!G:G,'Apresentados - Por Fonte'!A13)</f>
        <v>62736</v>
      </c>
      <c r="F13" s="7">
        <f>+SUMIFS(Document_CH78!L:L,Document_CH78!G:G,'Apresentados - Por Fonte'!A13)</f>
        <v>41865.51</v>
      </c>
      <c r="G13" s="12">
        <f>+SUMIFS(Document_CH78!M:M,Document_CH78!G:G,'Apresentados - Por Fonte'!A13)</f>
        <v>41865.51</v>
      </c>
      <c r="H13" s="23"/>
      <c r="I13" s="23"/>
      <c r="J13" s="23"/>
      <c r="K13" s="23"/>
      <c r="L13" s="23"/>
      <c r="M13" s="23"/>
    </row>
    <row r="14" spans="1:13" x14ac:dyDescent="0.2">
      <c r="A14" s="30" t="s">
        <v>56</v>
      </c>
      <c r="B14" s="7">
        <f>+SUMIFS(Document_CH78!H:H,Document_CH78!G:G,'Apresentados - Por Fonte'!A14)</f>
        <v>1038523</v>
      </c>
      <c r="C14" s="7">
        <f>+SUMIFS(Document_CH78!I:I,Document_CH78!G:G,'Apresentados - Por Fonte'!A14)</f>
        <v>1038523</v>
      </c>
      <c r="D14" s="7">
        <f>+SUMIFS(Document_CH78!J:J,Document_CH78!G:G,'Apresentados - Por Fonte'!A14)</f>
        <v>2874086</v>
      </c>
      <c r="E14" s="7">
        <f>+SUMIFS(Document_CH78!K:K,Document_CH78!G:G,'Apresentados - Por Fonte'!A14)</f>
        <v>2874086</v>
      </c>
      <c r="F14" s="7">
        <f>+SUMIFS(Document_CH78!L:L,Document_CH78!G:G,'Apresentados - Por Fonte'!A14)</f>
        <v>482333.91000000003</v>
      </c>
      <c r="G14" s="12">
        <f>+SUMIFS(Document_CH78!M:M,Document_CH78!G:G,'Apresentados - Por Fonte'!A14)</f>
        <v>482333.91000000003</v>
      </c>
      <c r="H14" s="23"/>
      <c r="I14" s="23"/>
      <c r="J14" s="23"/>
      <c r="K14" s="23"/>
      <c r="L14" s="23"/>
      <c r="M14" s="23"/>
    </row>
    <row r="15" spans="1:13" x14ac:dyDescent="0.2">
      <c r="A15" s="30" t="s">
        <v>57</v>
      </c>
      <c r="B15" s="7">
        <f>+SUMIFS(Document_CH78!H:H,Document_CH78!G:G,'Apresentados - Por Fonte'!A15)</f>
        <v>0</v>
      </c>
      <c r="C15" s="7">
        <f>+SUMIFS(Document_CH78!I:I,Document_CH78!G:G,'Apresentados - Por Fonte'!A15)</f>
        <v>0</v>
      </c>
      <c r="D15" s="7">
        <f>+SUMIFS(Document_CH78!J:J,Document_CH78!G:G,'Apresentados - Por Fonte'!A15)</f>
        <v>65101</v>
      </c>
      <c r="E15" s="7">
        <f>+SUMIFS(Document_CH78!K:K,Document_CH78!G:G,'Apresentados - Por Fonte'!A15)</f>
        <v>65101</v>
      </c>
      <c r="F15" s="7">
        <f>+SUMIFS(Document_CH78!L:L,Document_CH78!G:G,'Apresentados - Por Fonte'!A15)</f>
        <v>65101</v>
      </c>
      <c r="G15" s="12">
        <f>+SUMIFS(Document_CH78!M:M,Document_CH78!G:G,'Apresentados - Por Fonte'!A15)</f>
        <v>65101</v>
      </c>
      <c r="H15" s="23"/>
      <c r="I15" s="23"/>
      <c r="J15" s="23"/>
      <c r="K15" s="23"/>
      <c r="L15" s="23"/>
      <c r="M15" s="23"/>
    </row>
    <row r="16" spans="1:13" x14ac:dyDescent="0.2">
      <c r="A16" s="30" t="s">
        <v>58</v>
      </c>
      <c r="B16" s="7">
        <f>+SUMIFS(Document_CH78!H:H,Document_CH78!G:G,'Apresentados - Por Fonte'!A16)</f>
        <v>0</v>
      </c>
      <c r="C16" s="7">
        <f>+SUMIFS(Document_CH78!I:I,Document_CH78!G:G,'Apresentados - Por Fonte'!A16)</f>
        <v>0</v>
      </c>
      <c r="D16" s="7">
        <f>+SUMIFS(Document_CH78!J:J,Document_CH78!G:G,'Apresentados - Por Fonte'!A16)</f>
        <v>27076</v>
      </c>
      <c r="E16" s="7">
        <f>+SUMIFS(Document_CH78!K:K,Document_CH78!G:G,'Apresentados - Por Fonte'!A16)</f>
        <v>27076</v>
      </c>
      <c r="F16" s="7">
        <f>+SUMIFS(Document_CH78!L:L,Document_CH78!G:G,'Apresentados - Por Fonte'!A16)</f>
        <v>27076</v>
      </c>
      <c r="G16" s="12">
        <f>+SUMIFS(Document_CH78!M:M,Document_CH78!G:G,'Apresentados - Por Fonte'!A16)</f>
        <v>27076</v>
      </c>
      <c r="H16" s="23"/>
      <c r="I16" s="23"/>
      <c r="J16" s="23"/>
      <c r="K16" s="23"/>
      <c r="L16" s="23"/>
      <c r="M16" s="23"/>
    </row>
    <row r="17" spans="1:8" ht="12.75" thickBot="1" x14ac:dyDescent="0.25">
      <c r="A17" s="17" t="s">
        <v>13</v>
      </c>
      <c r="B17" s="14">
        <f>SUM(B7:B16)</f>
        <v>598684089</v>
      </c>
      <c r="C17" s="14">
        <f>SUM(C7:C16)</f>
        <v>594939661</v>
      </c>
      <c r="D17" s="14">
        <f>SUM(D7:D16)</f>
        <v>972790726</v>
      </c>
      <c r="E17" s="14">
        <f>SUM(E7:E16)</f>
        <v>960889442.15999997</v>
      </c>
      <c r="F17" s="14">
        <f>SUM(F7:F16)</f>
        <v>912659030.30000007</v>
      </c>
      <c r="G17" s="15">
        <f>SUM(G7:G16)</f>
        <v>861427062.30999994</v>
      </c>
      <c r="H17" s="23"/>
    </row>
  </sheetData>
  <mergeCells count="1">
    <mergeCell ref="A5:G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6</vt:i4>
      </vt:variant>
    </vt:vector>
  </HeadingPairs>
  <TitlesOfParts>
    <vt:vector size="6" baseType="lpstr">
      <vt:lpstr>Document_CH78</vt:lpstr>
      <vt:lpstr>Apresentados - Por Função</vt:lpstr>
      <vt:lpstr>Apresentados - Por Programa</vt:lpstr>
      <vt:lpstr>Apresentados - Por ação</vt:lpstr>
      <vt:lpstr>Apresentados - Por GrupoDespesa</vt:lpstr>
      <vt:lpstr>Apresentados - Por Fonte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Júlia</dc:creator>
  <cp:lastModifiedBy>UFJF</cp:lastModifiedBy>
  <dcterms:created xsi:type="dcterms:W3CDTF">2024-10-14T18:04:34Z</dcterms:created>
  <dcterms:modified xsi:type="dcterms:W3CDTF">2025-06-05T13:52:04Z</dcterms:modified>
</cp:coreProperties>
</file>