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JF\Desktop\"/>
    </mc:Choice>
  </mc:AlternateContent>
  <xr:revisionPtr revIDLastSave="0" documentId="13_ncr:1_{2D56ED9F-FCFE-41AB-A582-AF6650969A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ocument_CH78" sheetId="1" r:id="rId1"/>
    <sheet name="Apresentados - Por Função" sheetId="2" r:id="rId2"/>
    <sheet name="Apresentados - Por Programa" sheetId="3" r:id="rId3"/>
    <sheet name="Apresentados - Por ação" sheetId="4" r:id="rId4"/>
    <sheet name="Apresentados - Por GrupoDespesa" sheetId="5" r:id="rId5"/>
    <sheet name="Apresentados - Por Fonte" sheetId="6" r:id="rId6"/>
  </sheets>
  <calcPr calcId="191029"/>
</workbook>
</file>

<file path=xl/calcChain.xml><?xml version="1.0" encoding="utf-8"?>
<calcChain xmlns="http://schemas.openxmlformats.org/spreadsheetml/2006/main">
  <c r="G20" i="6" l="1"/>
  <c r="F20" i="6"/>
  <c r="E20" i="6"/>
  <c r="D20" i="6"/>
  <c r="C20" i="6"/>
  <c r="B20" i="6"/>
  <c r="B17" i="6"/>
  <c r="C17" i="6"/>
  <c r="D17" i="6"/>
  <c r="E17" i="6"/>
  <c r="F17" i="6"/>
  <c r="G17" i="6"/>
  <c r="B19" i="6"/>
  <c r="C19" i="6"/>
  <c r="D19" i="6"/>
  <c r="E19" i="6"/>
  <c r="F19" i="6"/>
  <c r="G19" i="6"/>
  <c r="B14" i="6"/>
  <c r="C14" i="6"/>
  <c r="D14" i="6"/>
  <c r="E14" i="6"/>
  <c r="F14" i="6"/>
  <c r="G14" i="6"/>
  <c r="B15" i="6"/>
  <c r="C15" i="6"/>
  <c r="D15" i="6"/>
  <c r="E15" i="6"/>
  <c r="F15" i="6"/>
  <c r="G15" i="6"/>
  <c r="B16" i="6"/>
  <c r="C16" i="6"/>
  <c r="D16" i="6"/>
  <c r="E16" i="6"/>
  <c r="F16" i="6"/>
  <c r="G16" i="6"/>
  <c r="B18" i="6"/>
  <c r="C18" i="6"/>
  <c r="D18" i="6"/>
  <c r="E18" i="6"/>
  <c r="F18" i="6"/>
  <c r="G18" i="6"/>
  <c r="A3" i="6"/>
  <c r="A3" i="5"/>
  <c r="A3" i="4"/>
  <c r="A3" i="3"/>
  <c r="B8" i="6"/>
  <c r="C8" i="6"/>
  <c r="D8" i="6"/>
  <c r="E8" i="6"/>
  <c r="F8" i="6"/>
  <c r="G8" i="6"/>
  <c r="B9" i="6"/>
  <c r="C9" i="6"/>
  <c r="D9" i="6"/>
  <c r="E9" i="6"/>
  <c r="F9" i="6"/>
  <c r="G9" i="6"/>
  <c r="B10" i="6"/>
  <c r="C10" i="6"/>
  <c r="D10" i="6"/>
  <c r="E10" i="6"/>
  <c r="F10" i="6"/>
  <c r="G10" i="6"/>
  <c r="B11" i="6"/>
  <c r="C11" i="6"/>
  <c r="D11" i="6"/>
  <c r="E11" i="6"/>
  <c r="F11" i="6"/>
  <c r="G11" i="6"/>
  <c r="B12" i="6"/>
  <c r="C12" i="6"/>
  <c r="D12" i="6"/>
  <c r="E12" i="6"/>
  <c r="F12" i="6"/>
  <c r="G12" i="6"/>
  <c r="B13" i="6"/>
  <c r="C13" i="6"/>
  <c r="D13" i="6"/>
  <c r="E13" i="6"/>
  <c r="F13" i="6"/>
  <c r="G13" i="6"/>
  <c r="G7" i="6"/>
  <c r="F7" i="6"/>
  <c r="E7" i="6"/>
  <c r="D7" i="6"/>
  <c r="C7" i="6"/>
  <c r="B7" i="6"/>
  <c r="B8" i="5"/>
  <c r="C8" i="5"/>
  <c r="D8" i="5"/>
  <c r="E8" i="5"/>
  <c r="F8" i="5"/>
  <c r="G8" i="5"/>
  <c r="B9" i="5"/>
  <c r="C9" i="5"/>
  <c r="D9" i="5"/>
  <c r="E9" i="5"/>
  <c r="F9" i="5"/>
  <c r="G9" i="5"/>
  <c r="G7" i="5"/>
  <c r="F7" i="5"/>
  <c r="E7" i="5"/>
  <c r="D7" i="5"/>
  <c r="C7" i="5"/>
  <c r="B7" i="5"/>
  <c r="B8" i="4"/>
  <c r="C8" i="4"/>
  <c r="D8" i="4"/>
  <c r="E8" i="4"/>
  <c r="F8" i="4"/>
  <c r="G8" i="4"/>
  <c r="B9" i="4"/>
  <c r="C9" i="4"/>
  <c r="D9" i="4"/>
  <c r="E9" i="4"/>
  <c r="F9" i="4"/>
  <c r="G9" i="4"/>
  <c r="B10" i="4"/>
  <c r="C10" i="4"/>
  <c r="D10" i="4"/>
  <c r="E10" i="4"/>
  <c r="F10" i="4"/>
  <c r="G10" i="4"/>
  <c r="B11" i="4"/>
  <c r="C11" i="4"/>
  <c r="D11" i="4"/>
  <c r="E11" i="4"/>
  <c r="F11" i="4"/>
  <c r="G11" i="4"/>
  <c r="B12" i="4"/>
  <c r="C12" i="4"/>
  <c r="D12" i="4"/>
  <c r="E12" i="4"/>
  <c r="F12" i="4"/>
  <c r="G12" i="4"/>
  <c r="B13" i="4"/>
  <c r="C13" i="4"/>
  <c r="D13" i="4"/>
  <c r="E13" i="4"/>
  <c r="F13" i="4"/>
  <c r="G13" i="4"/>
  <c r="B14" i="4"/>
  <c r="C14" i="4"/>
  <c r="D14" i="4"/>
  <c r="E14" i="4"/>
  <c r="F14" i="4"/>
  <c r="G14" i="4"/>
  <c r="B15" i="4"/>
  <c r="C15" i="4"/>
  <c r="D15" i="4"/>
  <c r="E15" i="4"/>
  <c r="F15" i="4"/>
  <c r="G15" i="4"/>
  <c r="B16" i="4"/>
  <c r="C16" i="4"/>
  <c r="D16" i="4"/>
  <c r="E16" i="4"/>
  <c r="F16" i="4"/>
  <c r="G16" i="4"/>
  <c r="B17" i="4"/>
  <c r="C17" i="4"/>
  <c r="D17" i="4"/>
  <c r="E17" i="4"/>
  <c r="F17" i="4"/>
  <c r="G17" i="4"/>
  <c r="B18" i="4"/>
  <c r="C18" i="4"/>
  <c r="D18" i="4"/>
  <c r="E18" i="4"/>
  <c r="F18" i="4"/>
  <c r="G18" i="4"/>
  <c r="B19" i="4"/>
  <c r="C19" i="4"/>
  <c r="D19" i="4"/>
  <c r="E19" i="4"/>
  <c r="F19" i="4"/>
  <c r="G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4"/>
  <c r="D22" i="4"/>
  <c r="E22" i="4"/>
  <c r="F22" i="4"/>
  <c r="G22" i="4"/>
  <c r="B23" i="4"/>
  <c r="C23" i="4"/>
  <c r="D23" i="4"/>
  <c r="E23" i="4"/>
  <c r="F23" i="4"/>
  <c r="G23" i="4"/>
  <c r="G7" i="4"/>
  <c r="F7" i="4"/>
  <c r="E7" i="4"/>
  <c r="D7" i="4"/>
  <c r="C7" i="4"/>
  <c r="B7" i="4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B8" i="2"/>
  <c r="C8" i="2"/>
  <c r="D8" i="2"/>
  <c r="E8" i="2"/>
  <c r="F8" i="2"/>
  <c r="G8" i="2"/>
  <c r="B9" i="2"/>
  <c r="C9" i="2"/>
  <c r="D9" i="2"/>
  <c r="E9" i="2"/>
  <c r="F9" i="2"/>
  <c r="G9" i="2"/>
  <c r="G7" i="2"/>
  <c r="F7" i="2"/>
  <c r="E7" i="2"/>
  <c r="D7" i="2"/>
  <c r="C7" i="2"/>
  <c r="B7" i="2"/>
  <c r="G24" i="4" l="1"/>
  <c r="E10" i="5"/>
  <c r="D10" i="5"/>
  <c r="B10" i="5"/>
  <c r="F10" i="5"/>
  <c r="C10" i="5"/>
  <c r="G10" i="5"/>
  <c r="C24" i="4"/>
  <c r="D24" i="4"/>
  <c r="B24" i="4"/>
  <c r="F24" i="4"/>
  <c r="E24" i="4"/>
  <c r="E12" i="3"/>
  <c r="D12" i="3"/>
  <c r="F12" i="3"/>
  <c r="B12" i="3"/>
  <c r="C12" i="3"/>
  <c r="G12" i="3"/>
  <c r="D10" i="2"/>
  <c r="B10" i="2"/>
  <c r="F10" i="2"/>
  <c r="E10" i="2"/>
  <c r="C10" i="2"/>
  <c r="G10" i="2"/>
</calcChain>
</file>

<file path=xl/sharedStrings.xml><?xml version="1.0" encoding="utf-8"?>
<sst xmlns="http://schemas.openxmlformats.org/spreadsheetml/2006/main" count="373" uniqueCount="68">
  <si>
    <t>Ano</t>
  </si>
  <si>
    <t>Função</t>
  </si>
  <si>
    <t>Unidade Orçamentária</t>
  </si>
  <si>
    <t>Programa</t>
  </si>
  <si>
    <t>Ação</t>
  </si>
  <si>
    <t>Grupo de Despesa</t>
  </si>
  <si>
    <t>Fonte</t>
  </si>
  <si>
    <t>Projeto de Lei</t>
  </si>
  <si>
    <t>Dotação Inicial</t>
  </si>
  <si>
    <t>Dotação Atual</t>
  </si>
  <si>
    <t>Empenhado</t>
  </si>
  <si>
    <t>Liquidado</t>
  </si>
  <si>
    <t>Pago</t>
  </si>
  <si>
    <t>Total</t>
  </si>
  <si>
    <t>09 - Previdência Social</t>
  </si>
  <si>
    <t>26237 - Universidade Federal de Juiz de Fora</t>
  </si>
  <si>
    <t>0032 - Programa de Gestão e Manutenção do Poder Executivo</t>
  </si>
  <si>
    <t>0181 - Aposentadorias e Pensões Civis da União</t>
  </si>
  <si>
    <t>1 - Pessoal e Encargos Sociais</t>
  </si>
  <si>
    <t>12 - Educação</t>
  </si>
  <si>
    <t>09HB - Contribuição da União, de suas Autarquias e Fundações para o Custeio do Regime de Previdência dos Servidores Públicos Federais</t>
  </si>
  <si>
    <t>20TP - Ativos Civis da União</t>
  </si>
  <si>
    <t>212B - Benefícios Obrigatórios aos Servidores Civis, Empregados, Militares e seus Dependentes</t>
  </si>
  <si>
    <t>3 - Outras Despesas Correntes</t>
  </si>
  <si>
    <t>2004 - Assistência Médica e Odontológica aos Servidores Civis, Empregados, Militares e seus Dependentes</t>
  </si>
  <si>
    <t>4572 - Capacitação de Servidores Públicos Federais em Processo de Qualificação e Requalificação</t>
  </si>
  <si>
    <t>20RI - Funcionamento das Instituições Federais de Educação Básica</t>
  </si>
  <si>
    <t>15R3 - Apoio à Consolidação, Reestruturação e Modernização das Instituições Federais de Ensino Superior</t>
  </si>
  <si>
    <t>4 - Investimentos</t>
  </si>
  <si>
    <t>20GK - Fomento às Ações de Graduação, Pós-Graduação, Ensino, Pesquisa e Extensão</t>
  </si>
  <si>
    <t>20RK - Funcionamento de Instituições Federais de Ensino Superior</t>
  </si>
  <si>
    <t>4002 - Assistência ao Estudante de Ensino Superior</t>
  </si>
  <si>
    <t>8282 - Reestruturação e Modernização das Instituições Federais de Ensino Superior</t>
  </si>
  <si>
    <t>28 - Encargos Especiais</t>
  </si>
  <si>
    <t>00S6 - Benefício Especial - Lei nº 12.618, de 2012</t>
  </si>
  <si>
    <t>0910 - Operações Especiais: Gestão da Participação em Organismos e Entidades Nacionais e Internacionais</t>
  </si>
  <si>
    <t>Status da Seleção:</t>
  </si>
  <si>
    <t>Unidade Orçamentária: 26237 - Universidade Federal de Juiz de Fora</t>
  </si>
  <si>
    <t>Universidade Federal de Juiz de Fora</t>
  </si>
  <si>
    <t>Planilha de resultado do SIOP</t>
  </si>
  <si>
    <t>Por Função</t>
  </si>
  <si>
    <t>Por Programa</t>
  </si>
  <si>
    <t>Por ação</t>
  </si>
  <si>
    <t>Por Grupo de Despesa</t>
  </si>
  <si>
    <t>Por Fonte</t>
  </si>
  <si>
    <t>Dados SIOP extraídos em 03/06/2025</t>
  </si>
  <si>
    <t>100 - Recursos Primários de Livre Aplicação</t>
  </si>
  <si>
    <t>144 - Títulos de Responsabilidade do Tesouro Nacional - Outras Aplicações</t>
  </si>
  <si>
    <t>151 - Recursos Livres da Seguridade Social</t>
  </si>
  <si>
    <t>156 - Contribuição do Servidor para o Plano de Seguridade Social do Servidor Público</t>
  </si>
  <si>
    <t>169 - Contribuição Patronal para o Plano de Seguridade Social do Servidor Público</t>
  </si>
  <si>
    <t>300 - Recursos Primários de Livre Aplicação</t>
  </si>
  <si>
    <t>312 - Recursos Destinados à Manutenção e Desenvolvimento do Ensino - SUPERÁVIT</t>
  </si>
  <si>
    <t>342 - Compensações Financeiras pela Produção de Petróleo, Gás Natural e Outros Hidrocarbonetos Fluidos</t>
  </si>
  <si>
    <t>5011 - Educação Básica de Qualidade</t>
  </si>
  <si>
    <t>5013 - Educação Superior - Graduação, Pós-Graduação, Ensino, Pesquisa e Extensão</t>
  </si>
  <si>
    <t>188 - Recursos Financeiros de Livre Aplicação</t>
  </si>
  <si>
    <t>250 - Recursos Próprios Primários de Livre Aplicação</t>
  </si>
  <si>
    <t>680 - Recursos Próprios Financeiros</t>
  </si>
  <si>
    <t>280 - Recursos Próprios Financeiros</t>
  </si>
  <si>
    <t>21C0 - Enfrentamento da Emergência de Saúde Pública de Importância Internacional Decorrente do Coronavirus</t>
  </si>
  <si>
    <t>108 - Fundo Social - Parcela Destinada à Educação Pública e à Saúde</t>
  </si>
  <si>
    <t>0901 - Operações Especiais: Cumprimento de Sentenças Judiciais</t>
  </si>
  <si>
    <t>0005 - Sentenças Judiciais Transitadas em Julgado (Precatórios)</t>
  </si>
  <si>
    <t>00OQ - Contribuições a Organismos Internacionais sem Exigência de Programação Específica</t>
  </si>
  <si>
    <t>00PW - Contribuições a Entidades Nacionais sem Exigência de Programação Específica</t>
  </si>
  <si>
    <t>Ano: 2020</t>
  </si>
  <si>
    <t>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</si>
</sst>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1E0B5"/>
        <bgColor indexed="64"/>
      </patternFill>
    </fill>
    <fill>
      <patternFill patternType="solid">
        <fgColor rgb="FFE7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BBD192"/>
      </left>
      <right style="thin">
        <color rgb="FFBBD192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medium">
        <color rgb="FF000000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/>
      <top style="medium">
        <color rgb="FFBBD192"/>
      </top>
      <bottom style="medium">
        <color rgb="FFBBD192"/>
      </bottom>
      <diagonal/>
    </border>
    <border>
      <left/>
      <right/>
      <top style="medium">
        <color rgb="FFBBD192"/>
      </top>
      <bottom style="medium">
        <color rgb="FFBBD192"/>
      </bottom>
      <diagonal/>
    </border>
    <border>
      <left/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medium">
        <color indexed="64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medium">
        <color indexed="64"/>
      </bottom>
      <diagonal/>
    </border>
    <border>
      <left style="medium">
        <color indexed="64"/>
      </left>
      <right style="thin">
        <color rgb="FFBBD19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5" xfId="0" applyFont="1" applyFill="1" applyBorder="1" applyAlignment="1">
      <alignment horizontal="left" vertical="center"/>
    </xf>
    <xf numFmtId="3" fontId="1" fillId="2" borderId="7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right" vertical="center"/>
    </xf>
    <xf numFmtId="0" fontId="0" fillId="4" borderId="0" xfId="0" applyFill="1"/>
    <xf numFmtId="0" fontId="3" fillId="4" borderId="8" xfId="0" applyFont="1" applyFill="1" applyBorder="1" applyAlignment="1">
      <alignment horizontal="left" vertical="top"/>
    </xf>
    <xf numFmtId="0" fontId="5" fillId="4" borderId="0" xfId="0" applyFont="1" applyFill="1"/>
    <xf numFmtId="4" fontId="5" fillId="4" borderId="0" xfId="0" applyNumberFormat="1" applyFont="1" applyFill="1" applyAlignment="1">
      <alignment horizontal="right"/>
    </xf>
    <xf numFmtId="4" fontId="3" fillId="4" borderId="3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4" fontId="6" fillId="4" borderId="10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4" fontId="3" fillId="4" borderId="1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4" fontId="6" fillId="4" borderId="10" xfId="0" applyNumberFormat="1" applyFont="1" applyFill="1" applyBorder="1" applyAlignment="1">
      <alignment horizontal="center"/>
    </xf>
    <xf numFmtId="4" fontId="6" fillId="4" borderId="11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left" vertical="top"/>
    </xf>
    <xf numFmtId="0" fontId="3" fillId="4" borderId="20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" fillId="2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8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4" borderId="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workbookViewId="0">
      <selection activeCell="N2" sqref="N2"/>
    </sheetView>
  </sheetViews>
  <sheetFormatPr defaultRowHeight="15" x14ac:dyDescent="0.25"/>
  <cols>
    <col min="1" max="1" width="8.42578125" style="35" customWidth="1"/>
    <col min="2" max="2" width="17.28515625" bestFit="1" customWidth="1"/>
    <col min="3" max="3" width="32.7109375" bestFit="1" customWidth="1"/>
    <col min="4" max="4" width="76.42578125" bestFit="1" customWidth="1"/>
    <col min="5" max="5" width="78.28515625" style="26" customWidth="1"/>
    <col min="6" max="6" width="22.7109375" bestFit="1" customWidth="1"/>
    <col min="7" max="7" width="66.5703125" style="26" customWidth="1"/>
    <col min="8" max="8" width="10.85546875" bestFit="1" customWidth="1"/>
    <col min="9" max="9" width="11" bestFit="1" customWidth="1"/>
    <col min="10" max="10" width="12.28515625" bestFit="1" customWidth="1"/>
    <col min="11" max="13" width="10.85546875" bestFit="1" customWidth="1"/>
  </cols>
  <sheetData>
    <row r="1" spans="1:13" ht="15.75" thickBot="1" x14ac:dyDescent="0.3">
      <c r="A1" s="24" t="s">
        <v>39</v>
      </c>
    </row>
    <row r="2" spans="1:13" s="35" customFormat="1" ht="42" customHeight="1" thickBot="1" x14ac:dyDescent="0.3">
      <c r="A2" s="31" t="s">
        <v>0</v>
      </c>
      <c r="B2" s="31" t="s">
        <v>1</v>
      </c>
      <c r="C2" s="31" t="s">
        <v>2</v>
      </c>
      <c r="D2" s="31" t="s">
        <v>3</v>
      </c>
      <c r="E2" s="32" t="s">
        <v>4</v>
      </c>
      <c r="F2" s="31" t="s">
        <v>5</v>
      </c>
      <c r="G2" s="33" t="s">
        <v>6</v>
      </c>
      <c r="H2" s="34" t="s">
        <v>7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3" ht="42" customHeight="1" thickBot="1" x14ac:dyDescent="0.3">
      <c r="A3" s="37" t="s">
        <v>13</v>
      </c>
      <c r="B3" s="1"/>
      <c r="C3" s="1"/>
      <c r="D3" s="1"/>
      <c r="E3" s="27"/>
      <c r="F3" s="1"/>
      <c r="G3" s="30"/>
      <c r="H3" s="2">
        <v>928783697</v>
      </c>
      <c r="I3" s="2">
        <v>909970080</v>
      </c>
      <c r="J3" s="2">
        <v>1041567960</v>
      </c>
      <c r="K3" s="2">
        <v>955173266.91000009</v>
      </c>
      <c r="L3" s="2">
        <v>896999642.20000017</v>
      </c>
      <c r="M3" s="2">
        <v>850671760.01000071</v>
      </c>
    </row>
    <row r="4" spans="1:13" ht="42" customHeight="1" x14ac:dyDescent="0.25">
      <c r="A4" s="34">
        <v>2020</v>
      </c>
      <c r="B4" s="3" t="s">
        <v>14</v>
      </c>
      <c r="C4" s="3" t="s">
        <v>15</v>
      </c>
      <c r="D4" s="3" t="s">
        <v>16</v>
      </c>
      <c r="E4" s="28" t="s">
        <v>17</v>
      </c>
      <c r="F4" s="3" t="s">
        <v>18</v>
      </c>
      <c r="G4" s="28" t="s">
        <v>46</v>
      </c>
      <c r="H4" s="4">
        <v>0</v>
      </c>
      <c r="I4" s="4">
        <v>0</v>
      </c>
      <c r="J4" s="4">
        <v>200000</v>
      </c>
      <c r="K4" s="4">
        <v>0</v>
      </c>
      <c r="L4" s="4">
        <v>0</v>
      </c>
      <c r="M4" s="4">
        <v>0</v>
      </c>
    </row>
    <row r="5" spans="1:13" ht="42" customHeight="1" x14ac:dyDescent="0.25">
      <c r="A5" s="34">
        <v>2020</v>
      </c>
      <c r="B5" s="3" t="s">
        <v>14</v>
      </c>
      <c r="C5" s="3" t="s">
        <v>15</v>
      </c>
      <c r="D5" s="3" t="s">
        <v>16</v>
      </c>
      <c r="E5" s="28" t="s">
        <v>17</v>
      </c>
      <c r="F5" s="3" t="s">
        <v>18</v>
      </c>
      <c r="G5" s="28" t="s">
        <v>47</v>
      </c>
      <c r="H5" s="4">
        <v>0</v>
      </c>
      <c r="I5" s="4">
        <v>0</v>
      </c>
      <c r="J5" s="4">
        <v>53923279</v>
      </c>
      <c r="K5" s="4">
        <v>53755844.18999999</v>
      </c>
      <c r="L5" s="4">
        <v>53755844.18999999</v>
      </c>
      <c r="M5" s="4">
        <v>41005416.479999997</v>
      </c>
    </row>
    <row r="6" spans="1:13" ht="42" customHeight="1" x14ac:dyDescent="0.25">
      <c r="A6" s="34">
        <v>2020</v>
      </c>
      <c r="B6" s="3" t="s">
        <v>14</v>
      </c>
      <c r="C6" s="3" t="s">
        <v>15</v>
      </c>
      <c r="D6" s="3" t="s">
        <v>16</v>
      </c>
      <c r="E6" s="28" t="s">
        <v>17</v>
      </c>
      <c r="F6" s="3" t="s">
        <v>18</v>
      </c>
      <c r="G6" s="28" t="s">
        <v>48</v>
      </c>
      <c r="H6" s="4">
        <v>34562395</v>
      </c>
      <c r="I6" s="4">
        <v>34562395</v>
      </c>
      <c r="J6" s="4">
        <v>34562395</v>
      </c>
      <c r="K6" s="4">
        <v>34562395</v>
      </c>
      <c r="L6" s="4">
        <v>34562395</v>
      </c>
      <c r="M6" s="4">
        <v>34562395</v>
      </c>
    </row>
    <row r="7" spans="1:13" ht="42" customHeight="1" x14ac:dyDescent="0.25">
      <c r="A7" s="34">
        <v>2020</v>
      </c>
      <c r="B7" s="3" t="s">
        <v>14</v>
      </c>
      <c r="C7" s="3" t="s">
        <v>15</v>
      </c>
      <c r="D7" s="3" t="s">
        <v>16</v>
      </c>
      <c r="E7" s="28" t="s">
        <v>17</v>
      </c>
      <c r="F7" s="3" t="s">
        <v>18</v>
      </c>
      <c r="G7" s="28" t="s">
        <v>49</v>
      </c>
      <c r="H7" s="4">
        <v>56325653</v>
      </c>
      <c r="I7" s="4">
        <v>56325653</v>
      </c>
      <c r="J7" s="4">
        <v>56325653</v>
      </c>
      <c r="K7" s="4">
        <v>56310958.909999996</v>
      </c>
      <c r="L7" s="4">
        <v>56310958.909999996</v>
      </c>
      <c r="M7" s="4">
        <v>56310958.909999996</v>
      </c>
    </row>
    <row r="8" spans="1:13" ht="42" customHeight="1" x14ac:dyDescent="0.25">
      <c r="A8" s="34">
        <v>2020</v>
      </c>
      <c r="B8" s="3" t="s">
        <v>14</v>
      </c>
      <c r="C8" s="3" t="s">
        <v>15</v>
      </c>
      <c r="D8" s="3" t="s">
        <v>16</v>
      </c>
      <c r="E8" s="28" t="s">
        <v>17</v>
      </c>
      <c r="F8" s="3" t="s">
        <v>18</v>
      </c>
      <c r="G8" s="28" t="s">
        <v>50</v>
      </c>
      <c r="H8" s="4">
        <v>88181249</v>
      </c>
      <c r="I8" s="4">
        <v>88181249</v>
      </c>
      <c r="J8" s="4">
        <v>88181249</v>
      </c>
      <c r="K8" s="4">
        <v>87215915.719999999</v>
      </c>
      <c r="L8" s="4">
        <v>87215915.719999999</v>
      </c>
      <c r="M8" s="4">
        <v>85146932.400000006</v>
      </c>
    </row>
    <row r="9" spans="1:13" ht="42" customHeight="1" x14ac:dyDescent="0.25">
      <c r="A9" s="34">
        <v>2020</v>
      </c>
      <c r="B9" s="3" t="s">
        <v>19</v>
      </c>
      <c r="C9" s="3" t="s">
        <v>15</v>
      </c>
      <c r="D9" s="3" t="s">
        <v>16</v>
      </c>
      <c r="E9" s="28" t="s">
        <v>20</v>
      </c>
      <c r="F9" s="3" t="s">
        <v>18</v>
      </c>
      <c r="G9" s="28" t="s">
        <v>46</v>
      </c>
      <c r="H9" s="4">
        <v>71475612</v>
      </c>
      <c r="I9" s="4">
        <v>71475612</v>
      </c>
      <c r="J9" s="4">
        <v>71826767</v>
      </c>
      <c r="K9" s="4">
        <v>71707537.159999996</v>
      </c>
      <c r="L9" s="4">
        <v>71707537.159999996</v>
      </c>
      <c r="M9" s="4">
        <v>71707537.159999996</v>
      </c>
    </row>
    <row r="10" spans="1:13" ht="42" customHeight="1" x14ac:dyDescent="0.25">
      <c r="A10" s="34">
        <v>2020</v>
      </c>
      <c r="B10" s="3" t="s">
        <v>19</v>
      </c>
      <c r="C10" s="3" t="s">
        <v>15</v>
      </c>
      <c r="D10" s="3" t="s">
        <v>16</v>
      </c>
      <c r="E10" s="28" t="s">
        <v>20</v>
      </c>
      <c r="F10" s="3" t="s">
        <v>18</v>
      </c>
      <c r="G10" s="28" t="s">
        <v>51</v>
      </c>
      <c r="H10" s="4">
        <v>0</v>
      </c>
      <c r="I10" s="4">
        <v>0</v>
      </c>
      <c r="J10" s="4">
        <v>15293810</v>
      </c>
      <c r="K10" s="4">
        <v>15293810</v>
      </c>
      <c r="L10" s="4">
        <v>15293810</v>
      </c>
      <c r="M10" s="4">
        <v>15293810</v>
      </c>
    </row>
    <row r="11" spans="1:13" ht="42" customHeight="1" x14ac:dyDescent="0.25">
      <c r="A11" s="34">
        <v>2020</v>
      </c>
      <c r="B11" s="3" t="s">
        <v>19</v>
      </c>
      <c r="C11" s="3" t="s">
        <v>15</v>
      </c>
      <c r="D11" s="3" t="s">
        <v>16</v>
      </c>
      <c r="E11" s="28" t="s">
        <v>21</v>
      </c>
      <c r="F11" s="3" t="s">
        <v>18</v>
      </c>
      <c r="G11" s="28" t="s">
        <v>46</v>
      </c>
      <c r="H11" s="4">
        <v>433949570</v>
      </c>
      <c r="I11" s="4">
        <v>408692761</v>
      </c>
      <c r="J11" s="4">
        <v>117659225</v>
      </c>
      <c r="K11" s="4">
        <v>115053211.98999999</v>
      </c>
      <c r="L11" s="4">
        <v>115053211.98999999</v>
      </c>
      <c r="M11" s="4">
        <v>107490980.8</v>
      </c>
    </row>
    <row r="12" spans="1:13" ht="42" customHeight="1" x14ac:dyDescent="0.25">
      <c r="A12" s="34">
        <v>2020</v>
      </c>
      <c r="B12" s="3" t="s">
        <v>19</v>
      </c>
      <c r="C12" s="3" t="s">
        <v>15</v>
      </c>
      <c r="D12" s="3" t="s">
        <v>16</v>
      </c>
      <c r="E12" s="28" t="s">
        <v>21</v>
      </c>
      <c r="F12" s="3" t="s">
        <v>18</v>
      </c>
      <c r="G12" s="28" t="s">
        <v>52</v>
      </c>
      <c r="H12" s="4">
        <v>0</v>
      </c>
      <c r="I12" s="4">
        <v>0</v>
      </c>
      <c r="J12" s="4">
        <v>6034787</v>
      </c>
      <c r="K12" s="4">
        <v>6034787</v>
      </c>
      <c r="L12" s="4">
        <v>6034787</v>
      </c>
      <c r="M12" s="4">
        <v>5406105.1299999999</v>
      </c>
    </row>
    <row r="13" spans="1:13" ht="42" customHeight="1" x14ac:dyDescent="0.25">
      <c r="A13" s="34">
        <v>2020</v>
      </c>
      <c r="B13" s="3" t="s">
        <v>19</v>
      </c>
      <c r="C13" s="3" t="s">
        <v>15</v>
      </c>
      <c r="D13" s="3" t="s">
        <v>16</v>
      </c>
      <c r="E13" s="28" t="s">
        <v>21</v>
      </c>
      <c r="F13" s="3" t="s">
        <v>18</v>
      </c>
      <c r="G13" s="28" t="s">
        <v>53</v>
      </c>
      <c r="H13" s="4">
        <v>0</v>
      </c>
      <c r="I13" s="4">
        <v>0</v>
      </c>
      <c r="J13" s="4">
        <v>306509434</v>
      </c>
      <c r="K13" s="4">
        <v>301514804.97000009</v>
      </c>
      <c r="L13" s="4">
        <v>301514804.97000009</v>
      </c>
      <c r="M13" s="4">
        <v>280955987.44000012</v>
      </c>
    </row>
    <row r="14" spans="1:13" ht="42" customHeight="1" x14ac:dyDescent="0.25">
      <c r="A14" s="34">
        <v>2020</v>
      </c>
      <c r="B14" s="3" t="s">
        <v>19</v>
      </c>
      <c r="C14" s="3" t="s">
        <v>15</v>
      </c>
      <c r="D14" s="3" t="s">
        <v>16</v>
      </c>
      <c r="E14" s="28" t="s">
        <v>22</v>
      </c>
      <c r="F14" s="3" t="s">
        <v>23</v>
      </c>
      <c r="G14" s="28" t="s">
        <v>46</v>
      </c>
      <c r="H14" s="4">
        <v>13357261</v>
      </c>
      <c r="I14" s="4">
        <v>13132321</v>
      </c>
      <c r="J14" s="4">
        <v>13320130</v>
      </c>
      <c r="K14" s="4">
        <v>13053536.939999999</v>
      </c>
      <c r="L14" s="4">
        <v>13053536.939999999</v>
      </c>
      <c r="M14" s="4">
        <v>12977821.460000001</v>
      </c>
    </row>
    <row r="15" spans="1:13" ht="42" customHeight="1" x14ac:dyDescent="0.25">
      <c r="A15" s="34">
        <v>2020</v>
      </c>
      <c r="B15" s="3" t="s">
        <v>19</v>
      </c>
      <c r="C15" s="3" t="s">
        <v>15</v>
      </c>
      <c r="D15" s="3" t="s">
        <v>16</v>
      </c>
      <c r="E15" s="28" t="s">
        <v>22</v>
      </c>
      <c r="F15" s="3" t="s">
        <v>23</v>
      </c>
      <c r="G15" s="28" t="s">
        <v>47</v>
      </c>
      <c r="H15" s="4">
        <v>0</v>
      </c>
      <c r="I15" s="4">
        <v>0</v>
      </c>
      <c r="J15" s="4">
        <v>6468158</v>
      </c>
      <c r="K15" s="4">
        <v>5833987.5800000001</v>
      </c>
      <c r="L15" s="4">
        <v>5833987.5800000001</v>
      </c>
      <c r="M15" s="4">
        <v>4351398.07</v>
      </c>
    </row>
    <row r="16" spans="1:13" ht="42" customHeight="1" x14ac:dyDescent="0.25">
      <c r="A16" s="34">
        <v>2020</v>
      </c>
      <c r="B16" s="3" t="s">
        <v>19</v>
      </c>
      <c r="C16" s="3" t="s">
        <v>15</v>
      </c>
      <c r="D16" s="3" t="s">
        <v>16</v>
      </c>
      <c r="E16" s="28" t="s">
        <v>24</v>
      </c>
      <c r="F16" s="3" t="s">
        <v>23</v>
      </c>
      <c r="G16" s="28" t="s">
        <v>47</v>
      </c>
      <c r="H16" s="4">
        <v>0</v>
      </c>
      <c r="I16" s="4">
        <v>0</v>
      </c>
      <c r="J16" s="4">
        <v>3274319</v>
      </c>
      <c r="K16" s="4">
        <v>3259547.39</v>
      </c>
      <c r="L16" s="4">
        <v>3259547.39</v>
      </c>
      <c r="M16" s="4">
        <v>2396927.61</v>
      </c>
    </row>
    <row r="17" spans="1:13" ht="42" customHeight="1" x14ac:dyDescent="0.25">
      <c r="A17" s="34">
        <v>2020</v>
      </c>
      <c r="B17" s="3" t="s">
        <v>19</v>
      </c>
      <c r="C17" s="3" t="s">
        <v>15</v>
      </c>
      <c r="D17" s="3" t="s">
        <v>16</v>
      </c>
      <c r="E17" s="28" t="s">
        <v>24</v>
      </c>
      <c r="F17" s="3" t="s">
        <v>23</v>
      </c>
      <c r="G17" s="28" t="s">
        <v>48</v>
      </c>
      <c r="H17" s="4">
        <v>6761728</v>
      </c>
      <c r="I17" s="4">
        <v>6647858</v>
      </c>
      <c r="J17" s="4">
        <v>7119715</v>
      </c>
      <c r="K17" s="4">
        <v>7093914.5</v>
      </c>
      <c r="L17" s="4">
        <v>7093914.5</v>
      </c>
      <c r="M17" s="4">
        <v>7093914.5</v>
      </c>
    </row>
    <row r="18" spans="1:13" ht="42" customHeight="1" x14ac:dyDescent="0.25">
      <c r="A18" s="34">
        <v>2020</v>
      </c>
      <c r="B18" s="3" t="s">
        <v>19</v>
      </c>
      <c r="C18" s="3" t="s">
        <v>15</v>
      </c>
      <c r="D18" s="3" t="s">
        <v>16</v>
      </c>
      <c r="E18" s="28" t="s">
        <v>25</v>
      </c>
      <c r="F18" s="3" t="s">
        <v>23</v>
      </c>
      <c r="G18" s="28" t="s">
        <v>46</v>
      </c>
      <c r="H18" s="4">
        <v>1480000</v>
      </c>
      <c r="I18" s="4">
        <v>1431318</v>
      </c>
      <c r="J18" s="4">
        <v>1431318</v>
      </c>
      <c r="K18" s="4">
        <v>1431317.84</v>
      </c>
      <c r="L18" s="4">
        <v>448437.72999999992</v>
      </c>
      <c r="M18" s="4">
        <v>433637.72999999992</v>
      </c>
    </row>
    <row r="19" spans="1:13" ht="42" customHeight="1" x14ac:dyDescent="0.25">
      <c r="A19" s="34">
        <v>2020</v>
      </c>
      <c r="B19" s="3" t="s">
        <v>19</v>
      </c>
      <c r="C19" s="3" t="s">
        <v>15</v>
      </c>
      <c r="D19" s="3" t="s">
        <v>16</v>
      </c>
      <c r="E19" s="28" t="s">
        <v>25</v>
      </c>
      <c r="F19" s="3" t="s">
        <v>23</v>
      </c>
      <c r="G19" s="28" t="s">
        <v>47</v>
      </c>
      <c r="H19" s="4">
        <v>0</v>
      </c>
      <c r="I19" s="4">
        <v>0</v>
      </c>
      <c r="J19" s="4">
        <v>985096</v>
      </c>
      <c r="K19" s="4">
        <v>985096</v>
      </c>
      <c r="L19" s="4">
        <v>0</v>
      </c>
      <c r="M19" s="4">
        <v>0</v>
      </c>
    </row>
    <row r="20" spans="1:13" ht="42" customHeight="1" x14ac:dyDescent="0.25">
      <c r="A20" s="34">
        <v>2020</v>
      </c>
      <c r="B20" s="3" t="s">
        <v>19</v>
      </c>
      <c r="C20" s="3" t="s">
        <v>15</v>
      </c>
      <c r="D20" s="3" t="s">
        <v>54</v>
      </c>
      <c r="E20" s="28" t="s">
        <v>26</v>
      </c>
      <c r="F20" s="3" t="s">
        <v>23</v>
      </c>
      <c r="G20" s="28" t="s">
        <v>46</v>
      </c>
      <c r="H20" s="4">
        <v>818033</v>
      </c>
      <c r="I20" s="4">
        <v>791125</v>
      </c>
      <c r="J20" s="4">
        <v>791125</v>
      </c>
      <c r="K20" s="4">
        <v>791125</v>
      </c>
      <c r="L20" s="4">
        <v>22070</v>
      </c>
      <c r="M20" s="4">
        <v>22070</v>
      </c>
    </row>
    <row r="21" spans="1:13" ht="42" customHeight="1" x14ac:dyDescent="0.25">
      <c r="A21" s="34">
        <v>2020</v>
      </c>
      <c r="B21" s="3" t="s">
        <v>19</v>
      </c>
      <c r="C21" s="3" t="s">
        <v>15</v>
      </c>
      <c r="D21" s="3" t="s">
        <v>54</v>
      </c>
      <c r="E21" s="28" t="s">
        <v>26</v>
      </c>
      <c r="F21" s="3" t="s">
        <v>23</v>
      </c>
      <c r="G21" s="28" t="s">
        <v>47</v>
      </c>
      <c r="H21" s="4">
        <v>0</v>
      </c>
      <c r="I21" s="4">
        <v>0</v>
      </c>
      <c r="J21" s="4">
        <v>544489</v>
      </c>
      <c r="K21" s="4">
        <v>544489</v>
      </c>
      <c r="L21" s="4">
        <v>0</v>
      </c>
      <c r="M21" s="4">
        <v>0</v>
      </c>
    </row>
    <row r="22" spans="1:13" ht="42" customHeight="1" x14ac:dyDescent="0.25">
      <c r="A22" s="34">
        <v>2020</v>
      </c>
      <c r="B22" s="3" t="s">
        <v>19</v>
      </c>
      <c r="C22" s="3" t="s">
        <v>15</v>
      </c>
      <c r="D22" s="3" t="s">
        <v>55</v>
      </c>
      <c r="E22" s="28" t="s">
        <v>29</v>
      </c>
      <c r="F22" s="3" t="s">
        <v>23</v>
      </c>
      <c r="G22" s="28" t="s">
        <v>46</v>
      </c>
      <c r="H22" s="4">
        <v>9679105</v>
      </c>
      <c r="I22" s="4">
        <v>9360728</v>
      </c>
      <c r="J22" s="4">
        <v>9360728</v>
      </c>
      <c r="K22" s="4">
        <v>9360728</v>
      </c>
      <c r="L22" s="4">
        <v>9287772.9699999988</v>
      </c>
      <c r="M22" s="4">
        <v>9287772.9699999988</v>
      </c>
    </row>
    <row r="23" spans="1:13" ht="42" customHeight="1" x14ac:dyDescent="0.25">
      <c r="A23" s="34">
        <v>2020</v>
      </c>
      <c r="B23" s="3" t="s">
        <v>19</v>
      </c>
      <c r="C23" s="3" t="s">
        <v>15</v>
      </c>
      <c r="D23" s="3" t="s">
        <v>55</v>
      </c>
      <c r="E23" s="28" t="s">
        <v>29</v>
      </c>
      <c r="F23" s="3" t="s">
        <v>23</v>
      </c>
      <c r="G23" s="28" t="s">
        <v>47</v>
      </c>
      <c r="H23" s="4">
        <v>0</v>
      </c>
      <c r="I23" s="4">
        <v>0</v>
      </c>
      <c r="J23" s="4">
        <v>6442462</v>
      </c>
      <c r="K23" s="4">
        <v>6442462.0000000009</v>
      </c>
      <c r="L23" s="4">
        <v>5105919.7100000009</v>
      </c>
      <c r="M23" s="4">
        <v>5061682.2799999993</v>
      </c>
    </row>
    <row r="24" spans="1:13" ht="42" customHeight="1" x14ac:dyDescent="0.25">
      <c r="A24" s="34">
        <v>2020</v>
      </c>
      <c r="B24" s="3" t="s">
        <v>19</v>
      </c>
      <c r="C24" s="3" t="s">
        <v>15</v>
      </c>
      <c r="D24" s="3" t="s">
        <v>55</v>
      </c>
      <c r="E24" s="28" t="s">
        <v>29</v>
      </c>
      <c r="F24" s="3" t="s">
        <v>23</v>
      </c>
      <c r="G24" s="28" t="s">
        <v>56</v>
      </c>
      <c r="H24" s="4">
        <v>0</v>
      </c>
      <c r="I24" s="4">
        <v>6320227</v>
      </c>
      <c r="J24" s="4">
        <v>1120227</v>
      </c>
      <c r="K24" s="4">
        <v>889967.21999999986</v>
      </c>
      <c r="L24" s="4">
        <v>264039.08</v>
      </c>
      <c r="M24" s="4">
        <v>258839.08</v>
      </c>
    </row>
    <row r="25" spans="1:13" ht="42" customHeight="1" x14ac:dyDescent="0.25">
      <c r="A25" s="34">
        <v>2020</v>
      </c>
      <c r="B25" s="3" t="s">
        <v>19</v>
      </c>
      <c r="C25" s="3" t="s">
        <v>15</v>
      </c>
      <c r="D25" s="3" t="s">
        <v>55</v>
      </c>
      <c r="E25" s="28" t="s">
        <v>29</v>
      </c>
      <c r="F25" s="3" t="s">
        <v>23</v>
      </c>
      <c r="G25" s="28" t="s">
        <v>57</v>
      </c>
      <c r="H25" s="4">
        <v>91749482</v>
      </c>
      <c r="I25" s="4">
        <v>91749482</v>
      </c>
      <c r="J25" s="4">
        <v>91749482</v>
      </c>
      <c r="K25" s="4">
        <v>54205871.420000002</v>
      </c>
      <c r="L25" s="4">
        <v>38762873.330000013</v>
      </c>
      <c r="M25" s="4">
        <v>38756604.729999997</v>
      </c>
    </row>
    <row r="26" spans="1:13" ht="42" customHeight="1" x14ac:dyDescent="0.25">
      <c r="A26" s="34">
        <v>2020</v>
      </c>
      <c r="B26" s="3" t="s">
        <v>19</v>
      </c>
      <c r="C26" s="3" t="s">
        <v>15</v>
      </c>
      <c r="D26" s="3" t="s">
        <v>55</v>
      </c>
      <c r="E26" s="28" t="s">
        <v>29</v>
      </c>
      <c r="F26" s="3" t="s">
        <v>28</v>
      </c>
      <c r="G26" s="28" t="s">
        <v>56</v>
      </c>
      <c r="H26" s="4">
        <v>0</v>
      </c>
      <c r="I26" s="4">
        <v>670000</v>
      </c>
      <c r="J26" s="4">
        <v>670000</v>
      </c>
      <c r="K26" s="4">
        <v>508955.03</v>
      </c>
      <c r="L26" s="4">
        <v>363085.31</v>
      </c>
      <c r="M26" s="4">
        <v>363085.31</v>
      </c>
    </row>
    <row r="27" spans="1:13" ht="42" customHeight="1" x14ac:dyDescent="0.25">
      <c r="A27" s="34">
        <v>2020</v>
      </c>
      <c r="B27" s="3" t="s">
        <v>19</v>
      </c>
      <c r="C27" s="3" t="s">
        <v>15</v>
      </c>
      <c r="D27" s="3" t="s">
        <v>55</v>
      </c>
      <c r="E27" s="28" t="s">
        <v>30</v>
      </c>
      <c r="F27" s="3" t="s">
        <v>23</v>
      </c>
      <c r="G27" s="28" t="s">
        <v>46</v>
      </c>
      <c r="H27" s="4">
        <v>27693784</v>
      </c>
      <c r="I27" s="4">
        <v>26808978</v>
      </c>
      <c r="J27" s="4">
        <v>26808978</v>
      </c>
      <c r="K27" s="4">
        <v>26808971.52</v>
      </c>
      <c r="L27" s="4">
        <v>25808115.52</v>
      </c>
      <c r="M27" s="4">
        <v>25799928.829999991</v>
      </c>
    </row>
    <row r="28" spans="1:13" ht="42" customHeight="1" x14ac:dyDescent="0.25">
      <c r="A28" s="34">
        <v>2020</v>
      </c>
      <c r="B28" s="3" t="s">
        <v>19</v>
      </c>
      <c r="C28" s="3" t="s">
        <v>15</v>
      </c>
      <c r="D28" s="3" t="s">
        <v>55</v>
      </c>
      <c r="E28" s="28" t="s">
        <v>30</v>
      </c>
      <c r="F28" s="3" t="s">
        <v>23</v>
      </c>
      <c r="G28" s="28" t="s">
        <v>47</v>
      </c>
      <c r="H28" s="4">
        <v>0</v>
      </c>
      <c r="I28" s="4">
        <v>0</v>
      </c>
      <c r="J28" s="4">
        <v>18451864</v>
      </c>
      <c r="K28" s="4">
        <v>18451864</v>
      </c>
      <c r="L28" s="4">
        <v>10245043.460000001</v>
      </c>
      <c r="M28" s="4">
        <v>10191819.449999999</v>
      </c>
    </row>
    <row r="29" spans="1:13" ht="42" customHeight="1" x14ac:dyDescent="0.25">
      <c r="A29" s="34">
        <v>2020</v>
      </c>
      <c r="B29" s="3" t="s">
        <v>19</v>
      </c>
      <c r="C29" s="3" t="s">
        <v>15</v>
      </c>
      <c r="D29" s="3" t="s">
        <v>55</v>
      </c>
      <c r="E29" s="28" t="s">
        <v>30</v>
      </c>
      <c r="F29" s="3" t="s">
        <v>23</v>
      </c>
      <c r="G29" s="28" t="s">
        <v>57</v>
      </c>
      <c r="H29" s="4">
        <v>61155900</v>
      </c>
      <c r="I29" s="4">
        <v>61155900</v>
      </c>
      <c r="J29" s="4">
        <v>56804712</v>
      </c>
      <c r="K29" s="4">
        <v>20787530.390000001</v>
      </c>
      <c r="L29" s="4">
        <v>8806764.1300000008</v>
      </c>
      <c r="M29" s="4">
        <v>8806764.1300000008</v>
      </c>
    </row>
    <row r="30" spans="1:13" ht="42" customHeight="1" x14ac:dyDescent="0.25">
      <c r="A30" s="34">
        <v>2020</v>
      </c>
      <c r="B30" s="3" t="s">
        <v>19</v>
      </c>
      <c r="C30" s="3" t="s">
        <v>15</v>
      </c>
      <c r="D30" s="3" t="s">
        <v>55</v>
      </c>
      <c r="E30" s="28" t="s">
        <v>30</v>
      </c>
      <c r="F30" s="3" t="s">
        <v>23</v>
      </c>
      <c r="G30" s="28" t="s">
        <v>58</v>
      </c>
      <c r="H30" s="4">
        <v>0</v>
      </c>
      <c r="I30" s="4">
        <v>0</v>
      </c>
      <c r="J30" s="4">
        <v>4351188</v>
      </c>
      <c r="K30" s="4">
        <v>4351188</v>
      </c>
      <c r="L30" s="4">
        <v>0</v>
      </c>
      <c r="M30" s="4">
        <v>0</v>
      </c>
    </row>
    <row r="31" spans="1:13" ht="42" customHeight="1" x14ac:dyDescent="0.25">
      <c r="A31" s="34">
        <v>2020</v>
      </c>
      <c r="B31" s="3" t="s">
        <v>19</v>
      </c>
      <c r="C31" s="3" t="s">
        <v>15</v>
      </c>
      <c r="D31" s="3" t="s">
        <v>55</v>
      </c>
      <c r="E31" s="28" t="s">
        <v>30</v>
      </c>
      <c r="F31" s="3" t="s">
        <v>28</v>
      </c>
      <c r="G31" s="28" t="s">
        <v>46</v>
      </c>
      <c r="H31" s="4">
        <v>3460224</v>
      </c>
      <c r="I31" s="4">
        <v>3346406</v>
      </c>
      <c r="J31" s="4">
        <v>3346406</v>
      </c>
      <c r="K31" s="4">
        <v>3346406</v>
      </c>
      <c r="L31" s="4">
        <v>1875649.67</v>
      </c>
      <c r="M31" s="4">
        <v>1694229.67</v>
      </c>
    </row>
    <row r="32" spans="1:13" ht="42" customHeight="1" x14ac:dyDescent="0.25">
      <c r="A32" s="34">
        <v>2020</v>
      </c>
      <c r="B32" s="3" t="s">
        <v>19</v>
      </c>
      <c r="C32" s="3" t="s">
        <v>15</v>
      </c>
      <c r="D32" s="3" t="s">
        <v>55</v>
      </c>
      <c r="E32" s="28" t="s">
        <v>30</v>
      </c>
      <c r="F32" s="3" t="s">
        <v>28</v>
      </c>
      <c r="G32" s="28" t="s">
        <v>59</v>
      </c>
      <c r="H32" s="4">
        <v>3837254</v>
      </c>
      <c r="I32" s="4">
        <v>3837254</v>
      </c>
      <c r="J32" s="4">
        <v>3837254</v>
      </c>
      <c r="K32" s="4">
        <v>1602036.23</v>
      </c>
      <c r="L32" s="4">
        <v>0</v>
      </c>
      <c r="M32" s="4">
        <v>0</v>
      </c>
    </row>
    <row r="33" spans="1:13" ht="42" customHeight="1" x14ac:dyDescent="0.25">
      <c r="A33" s="34">
        <v>2020</v>
      </c>
      <c r="B33" s="3" t="s">
        <v>19</v>
      </c>
      <c r="C33" s="3" t="s">
        <v>15</v>
      </c>
      <c r="D33" s="3" t="s">
        <v>55</v>
      </c>
      <c r="E33" s="28" t="s">
        <v>60</v>
      </c>
      <c r="F33" s="3" t="s">
        <v>23</v>
      </c>
      <c r="G33" s="28" t="s">
        <v>46</v>
      </c>
      <c r="H33" s="4">
        <v>0</v>
      </c>
      <c r="I33" s="4">
        <v>0</v>
      </c>
      <c r="J33" s="4">
        <v>121100</v>
      </c>
      <c r="K33" s="4">
        <v>120204.25</v>
      </c>
      <c r="L33" s="4">
        <v>120204.25</v>
      </c>
      <c r="M33" s="4">
        <v>120204.25</v>
      </c>
    </row>
    <row r="34" spans="1:13" ht="42" customHeight="1" x14ac:dyDescent="0.25">
      <c r="A34" s="34">
        <v>2020</v>
      </c>
      <c r="B34" s="3" t="s">
        <v>19</v>
      </c>
      <c r="C34" s="3" t="s">
        <v>15</v>
      </c>
      <c r="D34" s="3" t="s">
        <v>55</v>
      </c>
      <c r="E34" s="28" t="s">
        <v>60</v>
      </c>
      <c r="F34" s="3" t="s">
        <v>28</v>
      </c>
      <c r="G34" s="28" t="s">
        <v>46</v>
      </c>
      <c r="H34" s="4">
        <v>0</v>
      </c>
      <c r="I34" s="4">
        <v>0</v>
      </c>
      <c r="J34" s="4">
        <v>29451</v>
      </c>
      <c r="K34" s="4">
        <v>23600</v>
      </c>
      <c r="L34" s="4">
        <v>23600</v>
      </c>
      <c r="M34" s="4">
        <v>23600</v>
      </c>
    </row>
    <row r="35" spans="1:13" ht="42" customHeight="1" x14ac:dyDescent="0.25">
      <c r="A35" s="34">
        <v>2020</v>
      </c>
      <c r="B35" s="3" t="s">
        <v>19</v>
      </c>
      <c r="C35" s="3" t="s">
        <v>15</v>
      </c>
      <c r="D35" s="3" t="s">
        <v>55</v>
      </c>
      <c r="E35" s="28" t="s">
        <v>31</v>
      </c>
      <c r="F35" s="3" t="s">
        <v>23</v>
      </c>
      <c r="G35" s="28" t="s">
        <v>46</v>
      </c>
      <c r="H35" s="4">
        <v>9526452</v>
      </c>
      <c r="I35" s="4">
        <v>9213096</v>
      </c>
      <c r="J35" s="4">
        <v>9213096</v>
      </c>
      <c r="K35" s="4">
        <v>9213096</v>
      </c>
      <c r="L35" s="4">
        <v>9191360</v>
      </c>
      <c r="M35" s="4">
        <v>9191360</v>
      </c>
    </row>
    <row r="36" spans="1:13" x14ac:dyDescent="0.25">
      <c r="A36" s="34">
        <v>2020</v>
      </c>
      <c r="B36" s="3" t="s">
        <v>19</v>
      </c>
      <c r="C36" s="3" t="s">
        <v>15</v>
      </c>
      <c r="D36" s="3" t="s">
        <v>55</v>
      </c>
      <c r="E36" s="28" t="s">
        <v>31</v>
      </c>
      <c r="F36" s="3" t="s">
        <v>23</v>
      </c>
      <c r="G36" s="28" t="s">
        <v>47</v>
      </c>
      <c r="H36" s="4">
        <v>0</v>
      </c>
      <c r="I36" s="4">
        <v>0</v>
      </c>
      <c r="J36" s="4">
        <v>6340858</v>
      </c>
      <c r="K36" s="4">
        <v>6340858</v>
      </c>
      <c r="L36" s="4">
        <v>4651994.05</v>
      </c>
      <c r="M36" s="4">
        <v>4651994.05</v>
      </c>
    </row>
    <row r="37" spans="1:13" x14ac:dyDescent="0.25">
      <c r="A37" s="34">
        <v>2020</v>
      </c>
      <c r="B37" s="3" t="s">
        <v>19</v>
      </c>
      <c r="C37" s="3" t="s">
        <v>15</v>
      </c>
      <c r="D37" s="3" t="s">
        <v>55</v>
      </c>
      <c r="E37" s="28" t="s">
        <v>32</v>
      </c>
      <c r="F37" s="3" t="s">
        <v>23</v>
      </c>
      <c r="G37" s="28" t="s">
        <v>61</v>
      </c>
      <c r="H37" s="4">
        <v>10199731</v>
      </c>
      <c r="I37" s="4">
        <v>10199731</v>
      </c>
      <c r="J37" s="4">
        <v>10199731</v>
      </c>
      <c r="K37" s="4">
        <v>10199731</v>
      </c>
      <c r="L37" s="4">
        <v>8554455.5499999989</v>
      </c>
      <c r="M37" s="4">
        <v>8529976.4799999986</v>
      </c>
    </row>
    <row r="38" spans="1:13" x14ac:dyDescent="0.25">
      <c r="A38" s="34">
        <v>2020</v>
      </c>
      <c r="B38" s="3" t="s">
        <v>19</v>
      </c>
      <c r="C38" s="3" t="s">
        <v>15</v>
      </c>
      <c r="D38" s="3" t="s">
        <v>55</v>
      </c>
      <c r="E38" s="28" t="s">
        <v>32</v>
      </c>
      <c r="F38" s="3" t="s">
        <v>23</v>
      </c>
      <c r="G38" s="28" t="s">
        <v>56</v>
      </c>
      <c r="H38" s="4">
        <v>0</v>
      </c>
      <c r="I38" s="4">
        <v>90000</v>
      </c>
      <c r="J38" s="4">
        <v>90000</v>
      </c>
      <c r="K38" s="4">
        <v>67994.13</v>
      </c>
      <c r="L38" s="4">
        <v>25050.13</v>
      </c>
      <c r="M38" s="4">
        <v>25050.13</v>
      </c>
    </row>
    <row r="39" spans="1:13" x14ac:dyDescent="0.25">
      <c r="A39" s="34">
        <v>2020</v>
      </c>
      <c r="B39" s="3" t="s">
        <v>19</v>
      </c>
      <c r="C39" s="3" t="s">
        <v>15</v>
      </c>
      <c r="D39" s="3" t="s">
        <v>55</v>
      </c>
      <c r="E39" s="28" t="s">
        <v>32</v>
      </c>
      <c r="F39" s="3" t="s">
        <v>28</v>
      </c>
      <c r="G39" s="28" t="s">
        <v>61</v>
      </c>
      <c r="H39" s="4">
        <v>4500000</v>
      </c>
      <c r="I39" s="4">
        <v>4500000</v>
      </c>
      <c r="J39" s="4">
        <v>4500000</v>
      </c>
      <c r="K39" s="4">
        <v>4500000</v>
      </c>
      <c r="L39" s="4">
        <v>481278.13</v>
      </c>
      <c r="M39" s="4">
        <v>481278.13</v>
      </c>
    </row>
    <row r="40" spans="1:13" x14ac:dyDescent="0.25">
      <c r="A40" s="34">
        <v>2020</v>
      </c>
      <c r="B40" s="3" t="s">
        <v>19</v>
      </c>
      <c r="C40" s="3" t="s">
        <v>15</v>
      </c>
      <c r="D40" s="3" t="s">
        <v>55</v>
      </c>
      <c r="E40" s="28" t="s">
        <v>32</v>
      </c>
      <c r="F40" s="3" t="s">
        <v>28</v>
      </c>
      <c r="G40" s="28" t="s">
        <v>56</v>
      </c>
      <c r="H40" s="4">
        <v>0</v>
      </c>
      <c r="I40" s="4">
        <v>1410000</v>
      </c>
      <c r="J40" s="4">
        <v>1410000</v>
      </c>
      <c r="K40" s="4">
        <v>1297351.5</v>
      </c>
      <c r="L40" s="4">
        <v>59504.800000000003</v>
      </c>
      <c r="M40" s="4">
        <v>59504.800000000003</v>
      </c>
    </row>
    <row r="41" spans="1:13" x14ac:dyDescent="0.25">
      <c r="A41" s="34">
        <v>2020</v>
      </c>
      <c r="B41" s="3" t="s">
        <v>33</v>
      </c>
      <c r="C41" s="3" t="s">
        <v>15</v>
      </c>
      <c r="D41" s="3" t="s">
        <v>62</v>
      </c>
      <c r="E41" s="28" t="s">
        <v>63</v>
      </c>
      <c r="F41" s="3" t="s">
        <v>18</v>
      </c>
      <c r="G41" s="28" t="s">
        <v>46</v>
      </c>
      <c r="H41" s="4">
        <v>1000</v>
      </c>
      <c r="I41" s="4">
        <v>1000</v>
      </c>
      <c r="J41" s="4">
        <v>0</v>
      </c>
      <c r="K41" s="4">
        <v>0</v>
      </c>
      <c r="L41" s="4">
        <v>0</v>
      </c>
      <c r="M41" s="4">
        <v>0</v>
      </c>
    </row>
    <row r="42" spans="1:13" x14ac:dyDescent="0.25">
      <c r="A42" s="34">
        <v>2020</v>
      </c>
      <c r="B42" s="3" t="s">
        <v>33</v>
      </c>
      <c r="C42" s="3" t="s">
        <v>15</v>
      </c>
      <c r="D42" s="3" t="s">
        <v>62</v>
      </c>
      <c r="E42" s="28" t="s">
        <v>63</v>
      </c>
      <c r="F42" s="3" t="s">
        <v>18</v>
      </c>
      <c r="G42" s="28" t="s">
        <v>47</v>
      </c>
      <c r="H42" s="4">
        <v>0</v>
      </c>
      <c r="I42" s="4">
        <v>0</v>
      </c>
      <c r="J42" s="4">
        <v>2156386</v>
      </c>
      <c r="K42" s="4">
        <v>2099302.17</v>
      </c>
      <c r="L42" s="4">
        <v>2099302.17</v>
      </c>
      <c r="M42" s="4">
        <v>2099302.17</v>
      </c>
    </row>
    <row r="43" spans="1:13" x14ac:dyDescent="0.25">
      <c r="A43" s="34">
        <v>2020</v>
      </c>
      <c r="B43" s="3" t="s">
        <v>33</v>
      </c>
      <c r="C43" s="3" t="s">
        <v>15</v>
      </c>
      <c r="D43" s="3" t="s">
        <v>35</v>
      </c>
      <c r="E43" s="28" t="s">
        <v>64</v>
      </c>
      <c r="F43" s="3" t="s">
        <v>23</v>
      </c>
      <c r="G43" s="28" t="s">
        <v>46</v>
      </c>
      <c r="H43" s="4">
        <v>4144</v>
      </c>
      <c r="I43" s="4">
        <v>4008</v>
      </c>
      <c r="J43" s="4">
        <v>4008</v>
      </c>
      <c r="K43" s="4">
        <v>4008</v>
      </c>
      <c r="L43" s="4">
        <v>4008</v>
      </c>
      <c r="M43" s="4">
        <v>4008</v>
      </c>
    </row>
    <row r="44" spans="1:13" x14ac:dyDescent="0.25">
      <c r="A44" s="34">
        <v>2020</v>
      </c>
      <c r="B44" s="3" t="s">
        <v>33</v>
      </c>
      <c r="C44" s="3" t="s">
        <v>15</v>
      </c>
      <c r="D44" s="3" t="s">
        <v>35</v>
      </c>
      <c r="E44" s="28" t="s">
        <v>64</v>
      </c>
      <c r="F44" s="3" t="s">
        <v>23</v>
      </c>
      <c r="G44" s="28" t="s">
        <v>47</v>
      </c>
      <c r="H44" s="4">
        <v>0</v>
      </c>
      <c r="I44" s="4">
        <v>0</v>
      </c>
      <c r="J44" s="4">
        <v>2758</v>
      </c>
      <c r="K44" s="4">
        <v>2758</v>
      </c>
      <c r="L44" s="4">
        <v>2758</v>
      </c>
      <c r="M44" s="4">
        <v>2758</v>
      </c>
    </row>
    <row r="45" spans="1:13" x14ac:dyDescent="0.25">
      <c r="A45" s="34">
        <v>2020</v>
      </c>
      <c r="B45" s="3" t="s">
        <v>33</v>
      </c>
      <c r="C45" s="3" t="s">
        <v>15</v>
      </c>
      <c r="D45" s="3" t="s">
        <v>35</v>
      </c>
      <c r="E45" s="28" t="s">
        <v>65</v>
      </c>
      <c r="F45" s="3" t="s">
        <v>23</v>
      </c>
      <c r="G45" s="28" t="s">
        <v>46</v>
      </c>
      <c r="H45" s="4">
        <v>65120</v>
      </c>
      <c r="I45" s="4">
        <v>62978</v>
      </c>
      <c r="J45" s="4">
        <v>62978</v>
      </c>
      <c r="K45" s="4">
        <v>62978</v>
      </c>
      <c r="L45" s="4">
        <v>62978</v>
      </c>
      <c r="M45" s="4">
        <v>62978</v>
      </c>
    </row>
    <row r="46" spans="1:13" x14ac:dyDescent="0.25">
      <c r="A46" s="34">
        <v>2020</v>
      </c>
      <c r="B46" s="3" t="s">
        <v>33</v>
      </c>
      <c r="C46" s="3" t="s">
        <v>15</v>
      </c>
      <c r="D46" s="3" t="s">
        <v>35</v>
      </c>
      <c r="E46" s="28" t="s">
        <v>65</v>
      </c>
      <c r="F46" s="3" t="s">
        <v>23</v>
      </c>
      <c r="G46" s="28" t="s">
        <v>47</v>
      </c>
      <c r="H46" s="4">
        <v>0</v>
      </c>
      <c r="I46" s="4">
        <v>0</v>
      </c>
      <c r="J46" s="4">
        <v>43344</v>
      </c>
      <c r="K46" s="4">
        <v>43126.86</v>
      </c>
      <c r="L46" s="4">
        <v>43126.86</v>
      </c>
      <c r="M46" s="4">
        <v>43126.86</v>
      </c>
    </row>
    <row r="47" spans="1:13" x14ac:dyDescent="0.25">
      <c r="A47" s="36"/>
      <c r="B47" s="24"/>
      <c r="C47" s="24"/>
      <c r="D47" s="24"/>
      <c r="E47" s="29"/>
      <c r="F47" s="24"/>
      <c r="G47" s="29"/>
      <c r="H47" s="24"/>
      <c r="I47" s="24"/>
      <c r="J47" s="24"/>
      <c r="K47" s="24"/>
      <c r="L47" s="24"/>
      <c r="M47" s="24"/>
    </row>
    <row r="48" spans="1:13" x14ac:dyDescent="0.25">
      <c r="A48" s="24" t="s">
        <v>36</v>
      </c>
      <c r="B48" s="24"/>
      <c r="C48" s="24"/>
      <c r="D48" s="24"/>
      <c r="E48" s="29"/>
      <c r="F48" s="24"/>
      <c r="G48" s="29"/>
      <c r="H48" s="24"/>
      <c r="I48" s="24"/>
      <c r="J48" s="24"/>
      <c r="K48" s="24"/>
      <c r="L48" s="24"/>
      <c r="M48" s="24"/>
    </row>
    <row r="49" spans="1:13" x14ac:dyDescent="0.25">
      <c r="A49" s="24" t="s">
        <v>66</v>
      </c>
      <c r="B49" s="24"/>
      <c r="C49" s="24"/>
      <c r="D49" s="24"/>
      <c r="E49" s="29"/>
      <c r="F49" s="24"/>
      <c r="G49" s="29"/>
      <c r="H49" s="24"/>
      <c r="I49" s="24"/>
      <c r="J49" s="24"/>
      <c r="K49" s="24"/>
      <c r="L49" s="24"/>
      <c r="M49" s="24"/>
    </row>
    <row r="50" spans="1:13" x14ac:dyDescent="0.25">
      <c r="A50" s="24" t="s">
        <v>37</v>
      </c>
      <c r="B50" s="24"/>
      <c r="C50" s="24"/>
      <c r="D50" s="24"/>
      <c r="E50" s="29"/>
      <c r="F50" s="24"/>
      <c r="G50" s="29"/>
      <c r="H50" s="24"/>
      <c r="I50" s="24"/>
      <c r="J50" s="24"/>
      <c r="K50" s="24"/>
      <c r="L50" s="24"/>
      <c r="M50" s="24"/>
    </row>
    <row r="51" spans="1:13" x14ac:dyDescent="0.25">
      <c r="A51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3C40-CD10-4AD7-8A6C-A97FDC8CEBB2}">
  <dimension ref="A1:G10"/>
  <sheetViews>
    <sheetView workbookViewId="0">
      <selection activeCell="A2" sqref="A2"/>
    </sheetView>
  </sheetViews>
  <sheetFormatPr defaultRowHeight="12" x14ac:dyDescent="0.2"/>
  <cols>
    <col min="1" max="1" width="21" style="7" customWidth="1"/>
    <col min="2" max="7" width="17.28515625" style="8" customWidth="1"/>
    <col min="8" max="16384" width="9.140625" style="7"/>
  </cols>
  <sheetData>
    <row r="1" spans="1:7" x14ac:dyDescent="0.2">
      <c r="A1" s="7" t="s">
        <v>38</v>
      </c>
    </row>
    <row r="2" spans="1:7" x14ac:dyDescent="0.2">
      <c r="A2" s="7" t="s">
        <v>67</v>
      </c>
    </row>
    <row r="3" spans="1:7" x14ac:dyDescent="0.2">
      <c r="A3" s="7" t="s">
        <v>45</v>
      </c>
    </row>
    <row r="5" spans="1:7" ht="12.75" thickBot="1" x14ac:dyDescent="0.25">
      <c r="A5" s="39" t="s">
        <v>40</v>
      </c>
      <c r="B5" s="39"/>
      <c r="C5" s="39"/>
      <c r="D5" s="39"/>
      <c r="E5" s="39"/>
      <c r="F5" s="39"/>
      <c r="G5" s="39"/>
    </row>
    <row r="6" spans="1:7" x14ac:dyDescent="0.2">
      <c r="A6" s="10" t="s">
        <v>1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2" t="s">
        <v>12</v>
      </c>
    </row>
    <row r="7" spans="1:7" x14ac:dyDescent="0.2">
      <c r="A7" s="13" t="s">
        <v>14</v>
      </c>
      <c r="B7" s="9">
        <f>+SUMIFS(Document_CH78!H:H,Document_CH78!B:B,'Apresentados - Por Função'!A7)</f>
        <v>179069297</v>
      </c>
      <c r="C7" s="9">
        <f>+SUMIFS(Document_CH78!I:I,Document_CH78!B:B,'Apresentados - Por Função'!A7)</f>
        <v>179069297</v>
      </c>
      <c r="D7" s="9">
        <f>+SUMIFS(Document_CH78!J:J,Document_CH78!B:B,'Apresentados - Por Função'!A7)</f>
        <v>233192576</v>
      </c>
      <c r="E7" s="9">
        <f>+SUMIFS(Document_CH78!K:K,Document_CH78!B:B,'Apresentados - Por Função'!A7)</f>
        <v>231845113.81999999</v>
      </c>
      <c r="F7" s="9">
        <f>+SUMIFS(Document_CH78!L:L,Document_CH78!B:B,'Apresentados - Por Função'!A7)</f>
        <v>231845113.81999999</v>
      </c>
      <c r="G7" s="14">
        <f>+SUMIFS(Document_CH78!M:M,Document_CH78!B:B,'Apresentados - Por Função'!A7)</f>
        <v>217025702.78999999</v>
      </c>
    </row>
    <row r="8" spans="1:7" x14ac:dyDescent="0.2">
      <c r="A8" s="13" t="s">
        <v>19</v>
      </c>
      <c r="B8" s="9">
        <f>+SUMIFS(Document_CH78!H:H,Document_CH78!B:B,'Apresentados - Por Função'!A8)</f>
        <v>749644136</v>
      </c>
      <c r="C8" s="9">
        <f>+SUMIFS(Document_CH78!I:I,Document_CH78!B:B,'Apresentados - Por Função'!A8)</f>
        <v>730832797</v>
      </c>
      <c r="D8" s="9">
        <f>+SUMIFS(Document_CH78!J:J,Document_CH78!B:B,'Apresentados - Por Função'!A8)</f>
        <v>806105910</v>
      </c>
      <c r="E8" s="9">
        <f>+SUMIFS(Document_CH78!K:K,Document_CH78!B:B,'Apresentados - Por Função'!A8)</f>
        <v>721115980.05999994</v>
      </c>
      <c r="F8" s="9">
        <f>+SUMIFS(Document_CH78!L:L,Document_CH78!B:B,'Apresentados - Por Função'!A8)</f>
        <v>662942355.3499999</v>
      </c>
      <c r="G8" s="14">
        <f>+SUMIFS(Document_CH78!M:M,Document_CH78!B:B,'Apresentados - Por Função'!A8)</f>
        <v>631433884.18999994</v>
      </c>
    </row>
    <row r="9" spans="1:7" x14ac:dyDescent="0.2">
      <c r="A9" s="13" t="s">
        <v>33</v>
      </c>
      <c r="B9" s="9">
        <f>+SUMIFS(Document_CH78!H:H,Document_CH78!B:B,'Apresentados - Por Função'!A9)</f>
        <v>70264</v>
      </c>
      <c r="C9" s="9">
        <f>+SUMIFS(Document_CH78!I:I,Document_CH78!B:B,'Apresentados - Por Função'!A9)</f>
        <v>67986</v>
      </c>
      <c r="D9" s="9">
        <f>+SUMIFS(Document_CH78!J:J,Document_CH78!B:B,'Apresentados - Por Função'!A9)</f>
        <v>2269474</v>
      </c>
      <c r="E9" s="9">
        <f>+SUMIFS(Document_CH78!K:K,Document_CH78!B:B,'Apresentados - Por Função'!A9)</f>
        <v>2212173.0299999998</v>
      </c>
      <c r="F9" s="9">
        <f>+SUMIFS(Document_CH78!L:L,Document_CH78!B:B,'Apresentados - Por Função'!A9)</f>
        <v>2212173.0299999998</v>
      </c>
      <c r="G9" s="14">
        <f>+SUMIFS(Document_CH78!M:M,Document_CH78!B:B,'Apresentados - Por Função'!A9)</f>
        <v>2212173.0299999998</v>
      </c>
    </row>
    <row r="10" spans="1:7" ht="12.75" thickBot="1" x14ac:dyDescent="0.25">
      <c r="A10" s="15" t="s">
        <v>13</v>
      </c>
      <c r="B10" s="16">
        <f>SUM(B7:B9)</f>
        <v>928783697</v>
      </c>
      <c r="C10" s="16">
        <f t="shared" ref="C10:G10" si="0">SUM(C7:C9)</f>
        <v>909970080</v>
      </c>
      <c r="D10" s="16">
        <f t="shared" si="0"/>
        <v>1041567960</v>
      </c>
      <c r="E10" s="16">
        <f t="shared" si="0"/>
        <v>955173266.90999985</v>
      </c>
      <c r="F10" s="16">
        <f t="shared" si="0"/>
        <v>896999642.19999981</v>
      </c>
      <c r="G10" s="17">
        <f t="shared" si="0"/>
        <v>850671760.00999987</v>
      </c>
    </row>
  </sheetData>
  <mergeCells count="1"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67D4-7DAF-47B5-9E96-3FD9DF819ECB}">
  <dimension ref="A1:G12"/>
  <sheetViews>
    <sheetView workbookViewId="0">
      <selection activeCell="B33" sqref="B33"/>
    </sheetView>
  </sheetViews>
  <sheetFormatPr defaultRowHeight="12" x14ac:dyDescent="0.2"/>
  <cols>
    <col min="1" max="1" width="89.85546875" style="7" bestFit="1" customWidth="1"/>
    <col min="2" max="7" width="17.28515625" style="8" customWidth="1"/>
    <col min="8" max="16384" width="9.140625" style="7"/>
  </cols>
  <sheetData>
    <row r="1" spans="1:7" x14ac:dyDescent="0.2">
      <c r="A1" s="7" t="s">
        <v>38</v>
      </c>
    </row>
    <row r="2" spans="1:7" x14ac:dyDescent="0.2">
      <c r="A2" s="7" t="s">
        <v>67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40" t="s">
        <v>41</v>
      </c>
      <c r="B5" s="40"/>
      <c r="C5" s="40"/>
      <c r="D5" s="40"/>
      <c r="E5" s="40"/>
      <c r="F5" s="40"/>
      <c r="G5" s="40"/>
    </row>
    <row r="6" spans="1:7" x14ac:dyDescent="0.2">
      <c r="A6" s="21" t="s">
        <v>3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3" t="s">
        <v>12</v>
      </c>
    </row>
    <row r="7" spans="1:7" x14ac:dyDescent="0.2">
      <c r="A7" s="13" t="s">
        <v>16</v>
      </c>
      <c r="B7" s="9">
        <f>+SUMIFS(Document_CH78!H:H,Document_CH78!D:D,'Apresentados - Por Programa'!A7)</f>
        <v>706093468</v>
      </c>
      <c r="C7" s="9">
        <f>+SUMIFS(Document_CH78!I:I,Document_CH78!D:D,'Apresentados - Por Programa'!A7)</f>
        <v>680449167</v>
      </c>
      <c r="D7" s="9">
        <f>+SUMIFS(Document_CH78!J:J,Document_CH78!D:D,'Apresentados - Por Programa'!A7)</f>
        <v>783115335</v>
      </c>
      <c r="E7" s="9">
        <f>+SUMIFS(Document_CH78!K:K,Document_CH78!D:D,'Apresentados - Por Programa'!A7)</f>
        <v>773106665.19000018</v>
      </c>
      <c r="F7" s="9">
        <f>+SUMIFS(Document_CH78!L:L,Document_CH78!D:D,'Apresentados - Por Programa'!A7)</f>
        <v>771138689.08000016</v>
      </c>
      <c r="G7" s="14">
        <f>+SUMIFS(Document_CH78!M:M,Document_CH78!D:D,'Apresentados - Por Programa'!A7)</f>
        <v>725133822.6900003</v>
      </c>
    </row>
    <row r="8" spans="1:7" x14ac:dyDescent="0.2">
      <c r="A8" s="13" t="s">
        <v>54</v>
      </c>
      <c r="B8" s="9">
        <f>+SUMIFS(Document_CH78!H:H,Document_CH78!D:D,'Apresentados - Por Programa'!A8)</f>
        <v>818033</v>
      </c>
      <c r="C8" s="9">
        <f>+SUMIFS(Document_CH78!I:I,Document_CH78!D:D,'Apresentados - Por Programa'!A8)</f>
        <v>791125</v>
      </c>
      <c r="D8" s="9">
        <f>+SUMIFS(Document_CH78!J:J,Document_CH78!D:D,'Apresentados - Por Programa'!A8)</f>
        <v>1335614</v>
      </c>
      <c r="E8" s="9">
        <f>+SUMIFS(Document_CH78!K:K,Document_CH78!D:D,'Apresentados - Por Programa'!A8)</f>
        <v>1335614</v>
      </c>
      <c r="F8" s="9">
        <f>+SUMIFS(Document_CH78!L:L,Document_CH78!D:D,'Apresentados - Por Programa'!A8)</f>
        <v>22070</v>
      </c>
      <c r="G8" s="14">
        <f>+SUMIFS(Document_CH78!M:M,Document_CH78!D:D,'Apresentados - Por Programa'!A8)</f>
        <v>22070</v>
      </c>
    </row>
    <row r="9" spans="1:7" x14ac:dyDescent="0.2">
      <c r="A9" s="13" t="s">
        <v>55</v>
      </c>
      <c r="B9" s="9">
        <f>+SUMIFS(Document_CH78!H:H,Document_CH78!D:D,'Apresentados - Por Programa'!A9)</f>
        <v>221801932</v>
      </c>
      <c r="C9" s="9">
        <f>+SUMIFS(Document_CH78!I:I,Document_CH78!D:D,'Apresentados - Por Programa'!A9)</f>
        <v>228661802</v>
      </c>
      <c r="D9" s="9">
        <f>+SUMIFS(Document_CH78!J:J,Document_CH78!D:D,'Apresentados - Por Programa'!A9)</f>
        <v>254847537</v>
      </c>
      <c r="E9" s="9">
        <f>+SUMIFS(Document_CH78!K:K,Document_CH78!D:D,'Apresentados - Por Programa'!A9)</f>
        <v>178518814.68999997</v>
      </c>
      <c r="F9" s="9">
        <f>+SUMIFS(Document_CH78!L:L,Document_CH78!D:D,'Apresentados - Por Programa'!A9)</f>
        <v>123626710.09</v>
      </c>
      <c r="G9" s="14">
        <f>+SUMIFS(Document_CH78!M:M,Document_CH78!D:D,'Apresentados - Por Programa'!A9)</f>
        <v>123303694.28999998</v>
      </c>
    </row>
    <row r="10" spans="1:7" x14ac:dyDescent="0.2">
      <c r="A10" s="13" t="s">
        <v>62</v>
      </c>
      <c r="B10" s="9">
        <f>+SUMIFS(Document_CH78!H:H,Document_CH78!D:D,'Apresentados - Por Programa'!A10)</f>
        <v>1000</v>
      </c>
      <c r="C10" s="9">
        <f>+SUMIFS(Document_CH78!I:I,Document_CH78!D:D,'Apresentados - Por Programa'!A10)</f>
        <v>1000</v>
      </c>
      <c r="D10" s="9">
        <f>+SUMIFS(Document_CH78!J:J,Document_CH78!D:D,'Apresentados - Por Programa'!A10)</f>
        <v>2156386</v>
      </c>
      <c r="E10" s="9">
        <f>+SUMIFS(Document_CH78!K:K,Document_CH78!D:D,'Apresentados - Por Programa'!A10)</f>
        <v>2099302.17</v>
      </c>
      <c r="F10" s="9">
        <f>+SUMIFS(Document_CH78!L:L,Document_CH78!D:D,'Apresentados - Por Programa'!A10)</f>
        <v>2099302.17</v>
      </c>
      <c r="G10" s="14">
        <f>+SUMIFS(Document_CH78!M:M,Document_CH78!D:D,'Apresentados - Por Programa'!A10)</f>
        <v>2099302.17</v>
      </c>
    </row>
    <row r="11" spans="1:7" x14ac:dyDescent="0.2">
      <c r="A11" s="13" t="s">
        <v>35</v>
      </c>
      <c r="B11" s="9">
        <f>+SUMIFS(Document_CH78!H:H,Document_CH78!D:D,'Apresentados - Por Programa'!A11)</f>
        <v>69264</v>
      </c>
      <c r="C11" s="9">
        <f>+SUMIFS(Document_CH78!I:I,Document_CH78!D:D,'Apresentados - Por Programa'!A11)</f>
        <v>66986</v>
      </c>
      <c r="D11" s="9">
        <f>+SUMIFS(Document_CH78!J:J,Document_CH78!D:D,'Apresentados - Por Programa'!A11)</f>
        <v>113088</v>
      </c>
      <c r="E11" s="9">
        <f>+SUMIFS(Document_CH78!K:K,Document_CH78!D:D,'Apresentados - Por Programa'!A11)</f>
        <v>112870.86</v>
      </c>
      <c r="F11" s="9">
        <f>+SUMIFS(Document_CH78!L:L,Document_CH78!D:D,'Apresentados - Por Programa'!A11)</f>
        <v>112870.86</v>
      </c>
      <c r="G11" s="14">
        <f>+SUMIFS(Document_CH78!M:M,Document_CH78!D:D,'Apresentados - Por Programa'!A11)</f>
        <v>112870.86</v>
      </c>
    </row>
    <row r="12" spans="1:7" ht="12.75" thickBot="1" x14ac:dyDescent="0.25">
      <c r="A12" s="18" t="s">
        <v>13</v>
      </c>
      <c r="B12" s="16">
        <f t="shared" ref="B12:G12" si="0">SUM(B7:B11)</f>
        <v>928783697</v>
      </c>
      <c r="C12" s="16">
        <f t="shared" si="0"/>
        <v>909970080</v>
      </c>
      <c r="D12" s="16">
        <f t="shared" si="0"/>
        <v>1041567960</v>
      </c>
      <c r="E12" s="16">
        <f t="shared" si="0"/>
        <v>955173266.91000009</v>
      </c>
      <c r="F12" s="16">
        <f t="shared" si="0"/>
        <v>896999642.20000017</v>
      </c>
      <c r="G12" s="17">
        <f t="shared" si="0"/>
        <v>850671760.01000023</v>
      </c>
    </row>
  </sheetData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42BA-5E43-4C10-8140-439C633886EE}">
  <dimension ref="A1:G24"/>
  <sheetViews>
    <sheetView workbookViewId="0">
      <selection activeCell="A45" sqref="A45"/>
    </sheetView>
  </sheetViews>
  <sheetFormatPr defaultRowHeight="12" x14ac:dyDescent="0.2"/>
  <cols>
    <col min="1" max="1" width="99.42578125" style="7" customWidth="1"/>
    <col min="2" max="7" width="17.28515625" style="8" customWidth="1"/>
    <col min="8" max="8" width="19.7109375" style="7" customWidth="1"/>
    <col min="9" max="16384" width="9.140625" style="7"/>
  </cols>
  <sheetData>
    <row r="1" spans="1:7" x14ac:dyDescent="0.2">
      <c r="A1" s="7" t="s">
        <v>38</v>
      </c>
    </row>
    <row r="2" spans="1:7" x14ac:dyDescent="0.2">
      <c r="A2" s="7" t="s">
        <v>67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40" t="s">
        <v>42</v>
      </c>
      <c r="B5" s="40"/>
      <c r="C5" s="40"/>
      <c r="D5" s="40"/>
      <c r="E5" s="40"/>
      <c r="F5" s="40"/>
      <c r="G5" s="40"/>
    </row>
    <row r="6" spans="1:7" x14ac:dyDescent="0.2">
      <c r="A6" s="21" t="s">
        <v>4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3" t="s">
        <v>12</v>
      </c>
    </row>
    <row r="7" spans="1:7" x14ac:dyDescent="0.2">
      <c r="A7" s="13" t="s">
        <v>17</v>
      </c>
      <c r="B7" s="9">
        <f>+SUMIFS(Document_CH78!H:H,Document_CH78!E:E,'Apresentados - Por ação'!A7)</f>
        <v>179069297</v>
      </c>
      <c r="C7" s="9">
        <f>+SUMIFS(Document_CH78!I:I,Document_CH78!E:E,'Apresentados - Por ação'!A7)</f>
        <v>179069297</v>
      </c>
      <c r="D7" s="9">
        <f>+SUMIFS(Document_CH78!J:J,Document_CH78!E:E,'Apresentados - Por ação'!A7)</f>
        <v>233192576</v>
      </c>
      <c r="E7" s="9">
        <f>+SUMIFS(Document_CH78!K:K,Document_CH78!E:E,'Apresentados - Por ação'!A7)</f>
        <v>231845113.81999999</v>
      </c>
      <c r="F7" s="9">
        <f>+SUMIFS(Document_CH78!L:L,Document_CH78!E:E,'Apresentados - Por ação'!A7)</f>
        <v>231845113.81999999</v>
      </c>
      <c r="G7" s="14">
        <f>+SUMIFS(Document_CH78!M:M,Document_CH78!E:E,'Apresentados - Por ação'!A7)</f>
        <v>217025702.78999999</v>
      </c>
    </row>
    <row r="8" spans="1:7" x14ac:dyDescent="0.2">
      <c r="A8" s="13" t="s">
        <v>20</v>
      </c>
      <c r="B8" s="9">
        <f>+SUMIFS(Document_CH78!H:H,Document_CH78!E:E,'Apresentados - Por ação'!A8)</f>
        <v>71475612</v>
      </c>
      <c r="C8" s="9">
        <f>+SUMIFS(Document_CH78!I:I,Document_CH78!E:E,'Apresentados - Por ação'!A8)</f>
        <v>71475612</v>
      </c>
      <c r="D8" s="9">
        <f>+SUMIFS(Document_CH78!J:J,Document_CH78!E:E,'Apresentados - Por ação'!A8)</f>
        <v>87120577</v>
      </c>
      <c r="E8" s="9">
        <f>+SUMIFS(Document_CH78!K:K,Document_CH78!E:E,'Apresentados - Por ação'!A8)</f>
        <v>87001347.159999996</v>
      </c>
      <c r="F8" s="9">
        <f>+SUMIFS(Document_CH78!L:L,Document_CH78!E:E,'Apresentados - Por ação'!A8)</f>
        <v>87001347.159999996</v>
      </c>
      <c r="G8" s="14">
        <f>+SUMIFS(Document_CH78!M:M,Document_CH78!E:E,'Apresentados - Por ação'!A8)</f>
        <v>87001347.159999996</v>
      </c>
    </row>
    <row r="9" spans="1:7" x14ac:dyDescent="0.2">
      <c r="A9" s="13" t="s">
        <v>21</v>
      </c>
      <c r="B9" s="9">
        <f>+SUMIFS(Document_CH78!H:H,Document_CH78!E:E,'Apresentados - Por ação'!A9)</f>
        <v>433949570</v>
      </c>
      <c r="C9" s="9">
        <f>+SUMIFS(Document_CH78!I:I,Document_CH78!E:E,'Apresentados - Por ação'!A9)</f>
        <v>408692761</v>
      </c>
      <c r="D9" s="9">
        <f>+SUMIFS(Document_CH78!J:J,Document_CH78!E:E,'Apresentados - Por ação'!A9)</f>
        <v>430203446</v>
      </c>
      <c r="E9" s="9">
        <f>+SUMIFS(Document_CH78!K:K,Document_CH78!E:E,'Apresentados - Por ação'!A9)</f>
        <v>422602803.9600001</v>
      </c>
      <c r="F9" s="9">
        <f>+SUMIFS(Document_CH78!L:L,Document_CH78!E:E,'Apresentados - Por ação'!A9)</f>
        <v>422602803.9600001</v>
      </c>
      <c r="G9" s="14">
        <f>+SUMIFS(Document_CH78!M:M,Document_CH78!E:E,'Apresentados - Por ação'!A9)</f>
        <v>393853073.37000012</v>
      </c>
    </row>
    <row r="10" spans="1:7" x14ac:dyDescent="0.2">
      <c r="A10" s="13" t="s">
        <v>22</v>
      </c>
      <c r="B10" s="9">
        <f>+SUMIFS(Document_CH78!H:H,Document_CH78!E:E,'Apresentados - Por ação'!A10)</f>
        <v>13357261</v>
      </c>
      <c r="C10" s="9">
        <f>+SUMIFS(Document_CH78!I:I,Document_CH78!E:E,'Apresentados - Por ação'!A10)</f>
        <v>13132321</v>
      </c>
      <c r="D10" s="9">
        <f>+SUMIFS(Document_CH78!J:J,Document_CH78!E:E,'Apresentados - Por ação'!A10)</f>
        <v>19788288</v>
      </c>
      <c r="E10" s="9">
        <f>+SUMIFS(Document_CH78!K:K,Document_CH78!E:E,'Apresentados - Por ação'!A10)</f>
        <v>18887524.52</v>
      </c>
      <c r="F10" s="9">
        <f>+SUMIFS(Document_CH78!L:L,Document_CH78!E:E,'Apresentados - Por ação'!A10)</f>
        <v>18887524.52</v>
      </c>
      <c r="G10" s="14">
        <f>+SUMIFS(Document_CH78!M:M,Document_CH78!E:E,'Apresentados - Por ação'!A10)</f>
        <v>17329219.530000001</v>
      </c>
    </row>
    <row r="11" spans="1:7" x14ac:dyDescent="0.2">
      <c r="A11" s="13" t="s">
        <v>24</v>
      </c>
      <c r="B11" s="9">
        <f>+SUMIFS(Document_CH78!H:H,Document_CH78!E:E,'Apresentados - Por ação'!A11)</f>
        <v>6761728</v>
      </c>
      <c r="C11" s="9">
        <f>+SUMIFS(Document_CH78!I:I,Document_CH78!E:E,'Apresentados - Por ação'!A11)</f>
        <v>6647858</v>
      </c>
      <c r="D11" s="9">
        <f>+SUMIFS(Document_CH78!J:J,Document_CH78!E:E,'Apresentados - Por ação'!A11)</f>
        <v>10394034</v>
      </c>
      <c r="E11" s="9">
        <f>+SUMIFS(Document_CH78!K:K,Document_CH78!E:E,'Apresentados - Por ação'!A11)</f>
        <v>10353461.890000001</v>
      </c>
      <c r="F11" s="9">
        <f>+SUMIFS(Document_CH78!L:L,Document_CH78!E:E,'Apresentados - Por ação'!A11)</f>
        <v>10353461.890000001</v>
      </c>
      <c r="G11" s="14">
        <f>+SUMIFS(Document_CH78!M:M,Document_CH78!E:E,'Apresentados - Por ação'!A11)</f>
        <v>9490842.1099999994</v>
      </c>
    </row>
    <row r="12" spans="1:7" x14ac:dyDescent="0.2">
      <c r="A12" s="13" t="s">
        <v>25</v>
      </c>
      <c r="B12" s="9">
        <f>+SUMIFS(Document_CH78!H:H,Document_CH78!E:E,'Apresentados - Por ação'!A12)</f>
        <v>1480000</v>
      </c>
      <c r="C12" s="9">
        <f>+SUMIFS(Document_CH78!I:I,Document_CH78!E:E,'Apresentados - Por ação'!A12)</f>
        <v>1431318</v>
      </c>
      <c r="D12" s="9">
        <f>+SUMIFS(Document_CH78!J:J,Document_CH78!E:E,'Apresentados - Por ação'!A12)</f>
        <v>2416414</v>
      </c>
      <c r="E12" s="9">
        <f>+SUMIFS(Document_CH78!K:K,Document_CH78!E:E,'Apresentados - Por ação'!A12)</f>
        <v>2416413.84</v>
      </c>
      <c r="F12" s="9">
        <f>+SUMIFS(Document_CH78!L:L,Document_CH78!E:E,'Apresentados - Por ação'!A12)</f>
        <v>448437.72999999992</v>
      </c>
      <c r="G12" s="14">
        <f>+SUMIFS(Document_CH78!M:M,Document_CH78!E:E,'Apresentados - Por ação'!A12)</f>
        <v>433637.72999999992</v>
      </c>
    </row>
    <row r="13" spans="1:7" x14ac:dyDescent="0.2">
      <c r="A13" s="13" t="s">
        <v>26</v>
      </c>
      <c r="B13" s="9">
        <f>+SUMIFS(Document_CH78!H:H,Document_CH78!E:E,'Apresentados - Por ação'!A13)</f>
        <v>818033</v>
      </c>
      <c r="C13" s="9">
        <f>+SUMIFS(Document_CH78!I:I,Document_CH78!E:E,'Apresentados - Por ação'!A13)</f>
        <v>791125</v>
      </c>
      <c r="D13" s="9">
        <f>+SUMIFS(Document_CH78!J:J,Document_CH78!E:E,'Apresentados - Por ação'!A13)</f>
        <v>1335614</v>
      </c>
      <c r="E13" s="9">
        <f>+SUMIFS(Document_CH78!K:K,Document_CH78!E:E,'Apresentados - Por ação'!A13)</f>
        <v>1335614</v>
      </c>
      <c r="F13" s="9">
        <f>+SUMIFS(Document_CH78!L:L,Document_CH78!E:E,'Apresentados - Por ação'!A13)</f>
        <v>22070</v>
      </c>
      <c r="G13" s="14">
        <f>+SUMIFS(Document_CH78!M:M,Document_CH78!E:E,'Apresentados - Por ação'!A13)</f>
        <v>22070</v>
      </c>
    </row>
    <row r="14" spans="1:7" x14ac:dyDescent="0.2">
      <c r="A14" s="13" t="s">
        <v>27</v>
      </c>
      <c r="B14" s="9">
        <f>+SUMIFS(Document_CH78!H:H,Document_CH78!E:E,'Apresentados - Por ação'!A14)</f>
        <v>0</v>
      </c>
      <c r="C14" s="9">
        <f>+SUMIFS(Document_CH78!I:I,Document_CH78!E:E,'Apresentados - Por ação'!A14)</f>
        <v>0</v>
      </c>
      <c r="D14" s="9">
        <f>+SUMIFS(Document_CH78!J:J,Document_CH78!E:E,'Apresentados - Por ação'!A14)</f>
        <v>0</v>
      </c>
      <c r="E14" s="9">
        <f>+SUMIFS(Document_CH78!K:K,Document_CH78!E:E,'Apresentados - Por ação'!A14)</f>
        <v>0</v>
      </c>
      <c r="F14" s="9">
        <f>+SUMIFS(Document_CH78!L:L,Document_CH78!E:E,'Apresentados - Por ação'!A14)</f>
        <v>0</v>
      </c>
      <c r="G14" s="14">
        <f>+SUMIFS(Document_CH78!M:M,Document_CH78!E:E,'Apresentados - Por ação'!A14)</f>
        <v>0</v>
      </c>
    </row>
    <row r="15" spans="1:7" x14ac:dyDescent="0.2">
      <c r="A15" s="13" t="s">
        <v>29</v>
      </c>
      <c r="B15" s="9">
        <f>+SUMIFS(Document_CH78!H:H,Document_CH78!E:E,'Apresentados - Por ação'!A15)</f>
        <v>101428587</v>
      </c>
      <c r="C15" s="9">
        <f>+SUMIFS(Document_CH78!I:I,Document_CH78!E:E,'Apresentados - Por ação'!A15)</f>
        <v>108100437</v>
      </c>
      <c r="D15" s="9">
        <f>+SUMIFS(Document_CH78!J:J,Document_CH78!E:E,'Apresentados - Por ação'!A15)</f>
        <v>109342899</v>
      </c>
      <c r="E15" s="9">
        <f>+SUMIFS(Document_CH78!K:K,Document_CH78!E:E,'Apresentados - Por ação'!A15)</f>
        <v>71407983.670000002</v>
      </c>
      <c r="F15" s="9">
        <f>+SUMIFS(Document_CH78!L:L,Document_CH78!E:E,'Apresentados - Por ação'!A15)</f>
        <v>53783690.400000013</v>
      </c>
      <c r="G15" s="14">
        <f>+SUMIFS(Document_CH78!M:M,Document_CH78!E:E,'Apresentados - Por ação'!A15)</f>
        <v>53727984.369999997</v>
      </c>
    </row>
    <row r="16" spans="1:7" x14ac:dyDescent="0.2">
      <c r="A16" s="13" t="s">
        <v>30</v>
      </c>
      <c r="B16" s="9">
        <f>+SUMIFS(Document_CH78!H:H,Document_CH78!E:E,'Apresentados - Por ação'!A16)</f>
        <v>96147162</v>
      </c>
      <c r="C16" s="9">
        <f>+SUMIFS(Document_CH78!I:I,Document_CH78!E:E,'Apresentados - Por ação'!A16)</f>
        <v>95148538</v>
      </c>
      <c r="D16" s="9">
        <f>+SUMIFS(Document_CH78!J:J,Document_CH78!E:E,'Apresentados - Por ação'!A16)</f>
        <v>113600402</v>
      </c>
      <c r="E16" s="9">
        <f>+SUMIFS(Document_CH78!K:K,Document_CH78!E:E,'Apresentados - Por ação'!A16)</f>
        <v>75347996.140000001</v>
      </c>
      <c r="F16" s="9">
        <f>+SUMIFS(Document_CH78!L:L,Document_CH78!E:E,'Apresentados - Por ação'!A16)</f>
        <v>46735572.780000009</v>
      </c>
      <c r="G16" s="14">
        <f>+SUMIFS(Document_CH78!M:M,Document_CH78!E:E,'Apresentados - Por ação'!A16)</f>
        <v>46492742.079999991</v>
      </c>
    </row>
    <row r="17" spans="1:7" x14ac:dyDescent="0.2">
      <c r="A17" s="13" t="s">
        <v>60</v>
      </c>
      <c r="B17" s="9">
        <f>+SUMIFS(Document_CH78!H:H,Document_CH78!E:E,'Apresentados - Por ação'!A17)</f>
        <v>0</v>
      </c>
      <c r="C17" s="9">
        <f>+SUMIFS(Document_CH78!I:I,Document_CH78!E:E,'Apresentados - Por ação'!A17)</f>
        <v>0</v>
      </c>
      <c r="D17" s="9">
        <f>+SUMIFS(Document_CH78!J:J,Document_CH78!E:E,'Apresentados - Por ação'!A17)</f>
        <v>150551</v>
      </c>
      <c r="E17" s="9">
        <f>+SUMIFS(Document_CH78!K:K,Document_CH78!E:E,'Apresentados - Por ação'!A17)</f>
        <v>143804.25</v>
      </c>
      <c r="F17" s="9">
        <f>+SUMIFS(Document_CH78!L:L,Document_CH78!E:E,'Apresentados - Por ação'!A17)</f>
        <v>143804.25</v>
      </c>
      <c r="G17" s="14">
        <f>+SUMIFS(Document_CH78!M:M,Document_CH78!E:E,'Apresentados - Por ação'!A17)</f>
        <v>143804.25</v>
      </c>
    </row>
    <row r="18" spans="1:7" x14ac:dyDescent="0.2">
      <c r="A18" s="13" t="s">
        <v>63</v>
      </c>
      <c r="B18" s="9">
        <f>+SUMIFS(Document_CH78!H:H,Document_CH78!E:E,'Apresentados - Por ação'!A18)</f>
        <v>1000</v>
      </c>
      <c r="C18" s="9">
        <f>+SUMIFS(Document_CH78!I:I,Document_CH78!E:E,'Apresentados - Por ação'!A18)</f>
        <v>1000</v>
      </c>
      <c r="D18" s="9">
        <f>+SUMIFS(Document_CH78!J:J,Document_CH78!E:E,'Apresentados - Por ação'!A18)</f>
        <v>2156386</v>
      </c>
      <c r="E18" s="9">
        <f>+SUMIFS(Document_CH78!K:K,Document_CH78!E:E,'Apresentados - Por ação'!A18)</f>
        <v>2099302.17</v>
      </c>
      <c r="F18" s="9">
        <f>+SUMIFS(Document_CH78!L:L,Document_CH78!E:E,'Apresentados - Por ação'!A18)</f>
        <v>2099302.17</v>
      </c>
      <c r="G18" s="14">
        <f>+SUMIFS(Document_CH78!M:M,Document_CH78!E:E,'Apresentados - Por ação'!A18)</f>
        <v>2099302.17</v>
      </c>
    </row>
    <row r="19" spans="1:7" x14ac:dyDescent="0.2">
      <c r="A19" s="13" t="s">
        <v>31</v>
      </c>
      <c r="B19" s="9">
        <f>+SUMIFS(Document_CH78!H:H,Document_CH78!E:E,'Apresentados - Por ação'!A19)</f>
        <v>9526452</v>
      </c>
      <c r="C19" s="9">
        <f>+SUMIFS(Document_CH78!I:I,Document_CH78!E:E,'Apresentados - Por ação'!A19)</f>
        <v>9213096</v>
      </c>
      <c r="D19" s="9">
        <f>+SUMIFS(Document_CH78!J:J,Document_CH78!E:E,'Apresentados - Por ação'!A19)</f>
        <v>15553954</v>
      </c>
      <c r="E19" s="9">
        <f>+SUMIFS(Document_CH78!K:K,Document_CH78!E:E,'Apresentados - Por ação'!A19)</f>
        <v>15553954</v>
      </c>
      <c r="F19" s="9">
        <f>+SUMIFS(Document_CH78!L:L,Document_CH78!E:E,'Apresentados - Por ação'!A19)</f>
        <v>13843354.050000001</v>
      </c>
      <c r="G19" s="14">
        <f>+SUMIFS(Document_CH78!M:M,Document_CH78!E:E,'Apresentados - Por ação'!A19)</f>
        <v>13843354.050000001</v>
      </c>
    </row>
    <row r="20" spans="1:7" x14ac:dyDescent="0.2">
      <c r="A20" s="13" t="s">
        <v>32</v>
      </c>
      <c r="B20" s="9">
        <f>+SUMIFS(Document_CH78!H:H,Document_CH78!E:E,'Apresentados - Por ação'!A20)</f>
        <v>14699731</v>
      </c>
      <c r="C20" s="9">
        <f>+SUMIFS(Document_CH78!I:I,Document_CH78!E:E,'Apresentados - Por ação'!A20)</f>
        <v>16199731</v>
      </c>
      <c r="D20" s="9">
        <f>+SUMIFS(Document_CH78!J:J,Document_CH78!E:E,'Apresentados - Por ação'!A20)</f>
        <v>16199731</v>
      </c>
      <c r="E20" s="9">
        <f>+SUMIFS(Document_CH78!K:K,Document_CH78!E:E,'Apresentados - Por ação'!A20)</f>
        <v>16065076.630000001</v>
      </c>
      <c r="F20" s="9">
        <f>+SUMIFS(Document_CH78!L:L,Document_CH78!E:E,'Apresentados - Por ação'!A20)</f>
        <v>9120288.6100000013</v>
      </c>
      <c r="G20" s="14">
        <f>+SUMIFS(Document_CH78!M:M,Document_CH78!E:E,'Apresentados - Por ação'!A20)</f>
        <v>9095809.540000001</v>
      </c>
    </row>
    <row r="21" spans="1:7" x14ac:dyDescent="0.2">
      <c r="A21" s="13" t="s">
        <v>34</v>
      </c>
      <c r="B21" s="9">
        <f>+SUMIFS(Document_CH78!H:H,Document_CH78!E:E,'Apresentados - Por ação'!A21)</f>
        <v>0</v>
      </c>
      <c r="C21" s="9">
        <f>+SUMIFS(Document_CH78!I:I,Document_CH78!E:E,'Apresentados - Por ação'!A21)</f>
        <v>0</v>
      </c>
      <c r="D21" s="9">
        <f>+SUMIFS(Document_CH78!J:J,Document_CH78!E:E,'Apresentados - Por ação'!A21)</f>
        <v>0</v>
      </c>
      <c r="E21" s="9">
        <f>+SUMIFS(Document_CH78!K:K,Document_CH78!E:E,'Apresentados - Por ação'!A21)</f>
        <v>0</v>
      </c>
      <c r="F21" s="9">
        <f>+SUMIFS(Document_CH78!L:L,Document_CH78!E:E,'Apresentados - Por ação'!A21)</f>
        <v>0</v>
      </c>
      <c r="G21" s="14">
        <f>+SUMIFS(Document_CH78!M:M,Document_CH78!E:E,'Apresentados - Por ação'!A21)</f>
        <v>0</v>
      </c>
    </row>
    <row r="22" spans="1:7" x14ac:dyDescent="0.2">
      <c r="A22" s="13" t="s">
        <v>65</v>
      </c>
      <c r="B22" s="9">
        <f>+SUMIFS(Document_CH78!H:H,Document_CH78!E:E,'Apresentados - Por ação'!A22)</f>
        <v>65120</v>
      </c>
      <c r="C22" s="9">
        <f>+SUMIFS(Document_CH78!I:I,Document_CH78!E:E,'Apresentados - Por ação'!A22)</f>
        <v>62978</v>
      </c>
      <c r="D22" s="9">
        <f>+SUMIFS(Document_CH78!J:J,Document_CH78!E:E,'Apresentados - Por ação'!A22)</f>
        <v>106322</v>
      </c>
      <c r="E22" s="9">
        <f>+SUMIFS(Document_CH78!K:K,Document_CH78!E:E,'Apresentados - Por ação'!A22)</f>
        <v>106104.86</v>
      </c>
      <c r="F22" s="9">
        <f>+SUMIFS(Document_CH78!L:L,Document_CH78!E:E,'Apresentados - Por ação'!A22)</f>
        <v>106104.86</v>
      </c>
      <c r="G22" s="14">
        <f>+SUMIFS(Document_CH78!M:M,Document_CH78!E:E,'Apresentados - Por ação'!A22)</f>
        <v>106104.86</v>
      </c>
    </row>
    <row r="23" spans="1:7" x14ac:dyDescent="0.2">
      <c r="A23" s="13" t="s">
        <v>64</v>
      </c>
      <c r="B23" s="9">
        <f>+SUMIFS(Document_CH78!H:H,Document_CH78!E:E,'Apresentados - Por ação'!A23)</f>
        <v>4144</v>
      </c>
      <c r="C23" s="9">
        <f>+SUMIFS(Document_CH78!I:I,Document_CH78!E:E,'Apresentados - Por ação'!A23)</f>
        <v>4008</v>
      </c>
      <c r="D23" s="9">
        <f>+SUMIFS(Document_CH78!J:J,Document_CH78!E:E,'Apresentados - Por ação'!A23)</f>
        <v>6766</v>
      </c>
      <c r="E23" s="9">
        <f>+SUMIFS(Document_CH78!K:K,Document_CH78!E:E,'Apresentados - Por ação'!A23)</f>
        <v>6766</v>
      </c>
      <c r="F23" s="9">
        <f>+SUMIFS(Document_CH78!L:L,Document_CH78!E:E,'Apresentados - Por ação'!A23)</f>
        <v>6766</v>
      </c>
      <c r="G23" s="14">
        <f>+SUMIFS(Document_CH78!M:M,Document_CH78!E:E,'Apresentados - Por ação'!A23)</f>
        <v>6766</v>
      </c>
    </row>
    <row r="24" spans="1:7" ht="12.75" thickBot="1" x14ac:dyDescent="0.25">
      <c r="A24" s="15" t="s">
        <v>13</v>
      </c>
      <c r="B24" s="16">
        <f>SUM(B7:B23)</f>
        <v>928783697</v>
      </c>
      <c r="C24" s="16">
        <f t="shared" ref="C24:G24" si="0">SUM(C7:C23)</f>
        <v>909970080</v>
      </c>
      <c r="D24" s="16">
        <f t="shared" si="0"/>
        <v>1041567960</v>
      </c>
      <c r="E24" s="16">
        <f t="shared" si="0"/>
        <v>955173266.90999997</v>
      </c>
      <c r="F24" s="16">
        <f t="shared" si="0"/>
        <v>896999642.19999993</v>
      </c>
      <c r="G24" s="17">
        <f t="shared" si="0"/>
        <v>850671760.01000011</v>
      </c>
    </row>
  </sheetData>
  <mergeCells count="1"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73EB-FEE5-4CEE-A11B-ECA1FFE43E5D}">
  <dimension ref="A1:G30"/>
  <sheetViews>
    <sheetView workbookViewId="0">
      <selection activeCell="A2" sqref="A2"/>
    </sheetView>
  </sheetViews>
  <sheetFormatPr defaultRowHeight="12" x14ac:dyDescent="0.2"/>
  <cols>
    <col min="1" max="1" width="31.28515625" style="7" bestFit="1" customWidth="1"/>
    <col min="2" max="7" width="14.85546875" style="7" bestFit="1" customWidth="1"/>
    <col min="8" max="16384" width="9.140625" style="7"/>
  </cols>
  <sheetData>
    <row r="1" spans="1:7" x14ac:dyDescent="0.2">
      <c r="A1" s="7" t="s">
        <v>38</v>
      </c>
    </row>
    <row r="2" spans="1:7" x14ac:dyDescent="0.2">
      <c r="A2" s="7" t="s">
        <v>67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41" t="s">
        <v>43</v>
      </c>
      <c r="B5" s="41"/>
      <c r="C5" s="41"/>
      <c r="D5" s="41"/>
      <c r="E5" s="41"/>
      <c r="F5" s="41"/>
      <c r="G5" s="41"/>
    </row>
    <row r="6" spans="1:7" x14ac:dyDescent="0.2">
      <c r="A6" s="21" t="s">
        <v>5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3" t="s">
        <v>12</v>
      </c>
    </row>
    <row r="7" spans="1:7" x14ac:dyDescent="0.2">
      <c r="A7" s="13" t="s">
        <v>18</v>
      </c>
      <c r="B7" s="9">
        <f>+SUMIFS(Document_CH78!H:H,Document_CH78!F:F,'Apresentados - Por GrupoDespesa'!A7)</f>
        <v>684495479</v>
      </c>
      <c r="C7" s="9">
        <f>+SUMIFS(Document_CH78!I:I,Document_CH78!F:F,'Apresentados - Por GrupoDespesa'!A7)</f>
        <v>659238670</v>
      </c>
      <c r="D7" s="9">
        <f>+SUMIFS(Document_CH78!J:J,Document_CH78!F:F,'Apresentados - Por GrupoDespesa'!A7)</f>
        <v>752672985</v>
      </c>
      <c r="E7" s="9">
        <f>+SUMIFS(Document_CH78!K:K,Document_CH78!F:F,'Apresentados - Por GrupoDespesa'!A7)</f>
        <v>743548567.11000001</v>
      </c>
      <c r="F7" s="9">
        <f>+SUMIFS(Document_CH78!L:L,Document_CH78!F:F,'Apresentados - Por GrupoDespesa'!A7)</f>
        <v>743548567.11000001</v>
      </c>
      <c r="G7" s="14">
        <f>+SUMIFS(Document_CH78!M:M,Document_CH78!F:F,'Apresentados - Por GrupoDespesa'!A7)</f>
        <v>699979425.49000013</v>
      </c>
    </row>
    <row r="8" spans="1:7" x14ac:dyDescent="0.2">
      <c r="A8" s="13" t="s">
        <v>23</v>
      </c>
      <c r="B8" s="9">
        <f>+SUMIFS(Document_CH78!H:H,Document_CH78!F:F,'Apresentados - Por GrupoDespesa'!A8)</f>
        <v>232490740</v>
      </c>
      <c r="C8" s="9">
        <f>+SUMIFS(Document_CH78!I:I,Document_CH78!F:F,'Apresentados - Por GrupoDespesa'!A8)</f>
        <v>236967750</v>
      </c>
      <c r="D8" s="9">
        <f>+SUMIFS(Document_CH78!J:J,Document_CH78!F:F,'Apresentados - Por GrupoDespesa'!A8)</f>
        <v>275101864</v>
      </c>
      <c r="E8" s="9">
        <f>+SUMIFS(Document_CH78!K:K,Document_CH78!F:F,'Apresentados - Por GrupoDespesa'!A8)</f>
        <v>200346351.04000002</v>
      </c>
      <c r="F8" s="9">
        <f>+SUMIFS(Document_CH78!L:L,Document_CH78!F:F,'Apresentados - Por GrupoDespesa'!A8)</f>
        <v>150647957.18000004</v>
      </c>
      <c r="G8" s="14">
        <f>+SUMIFS(Document_CH78!M:M,Document_CH78!F:F,'Apresentados - Por GrupoDespesa'!A8)</f>
        <v>148070636.60999998</v>
      </c>
    </row>
    <row r="9" spans="1:7" x14ac:dyDescent="0.2">
      <c r="A9" s="13" t="s">
        <v>28</v>
      </c>
      <c r="B9" s="9">
        <f>+SUMIFS(Document_CH78!H:H,Document_CH78!F:F,'Apresentados - Por GrupoDespesa'!A9)</f>
        <v>11797478</v>
      </c>
      <c r="C9" s="9">
        <f>+SUMIFS(Document_CH78!I:I,Document_CH78!F:F,'Apresentados - Por GrupoDespesa'!A9)</f>
        <v>13763660</v>
      </c>
      <c r="D9" s="9">
        <f>+SUMIFS(Document_CH78!J:J,Document_CH78!F:F,'Apresentados - Por GrupoDespesa'!A9)</f>
        <v>13793111</v>
      </c>
      <c r="E9" s="9">
        <f>+SUMIFS(Document_CH78!K:K,Document_CH78!F:F,'Apresentados - Por GrupoDespesa'!A9)</f>
        <v>11278348.76</v>
      </c>
      <c r="F9" s="9">
        <f>+SUMIFS(Document_CH78!L:L,Document_CH78!F:F,'Apresentados - Por GrupoDespesa'!A9)</f>
        <v>2803117.9099999997</v>
      </c>
      <c r="G9" s="14">
        <f>+SUMIFS(Document_CH78!M:M,Document_CH78!F:F,'Apresentados - Por GrupoDespesa'!A9)</f>
        <v>2621697.9099999997</v>
      </c>
    </row>
    <row r="10" spans="1:7" ht="15.75" thickBot="1" x14ac:dyDescent="0.25">
      <c r="A10" s="20" t="s">
        <v>13</v>
      </c>
      <c r="B10" s="16">
        <f t="shared" ref="B10:G10" si="0">SUM(B7:B9)</f>
        <v>928783697</v>
      </c>
      <c r="C10" s="16">
        <f t="shared" si="0"/>
        <v>909970080</v>
      </c>
      <c r="D10" s="16">
        <f t="shared" si="0"/>
        <v>1041567960</v>
      </c>
      <c r="E10" s="16">
        <f t="shared" si="0"/>
        <v>955173266.91000009</v>
      </c>
      <c r="F10" s="16">
        <f t="shared" si="0"/>
        <v>896999642.20000005</v>
      </c>
      <c r="G10" s="17">
        <f t="shared" si="0"/>
        <v>850671760.01000011</v>
      </c>
    </row>
    <row r="11" spans="1:7" ht="15" x14ac:dyDescent="0.25">
      <c r="A11" s="5"/>
      <c r="B11" s="5"/>
      <c r="C11" s="5"/>
      <c r="D11" s="5"/>
      <c r="E11" s="5"/>
      <c r="F11" s="5"/>
      <c r="G11" s="5"/>
    </row>
    <row r="12" spans="1:7" ht="15" x14ac:dyDescent="0.25">
      <c r="A12" s="5"/>
      <c r="B12" s="5"/>
      <c r="C12" s="5"/>
      <c r="D12" s="5"/>
      <c r="E12" s="5"/>
      <c r="F12" s="5"/>
      <c r="G12" s="5"/>
    </row>
    <row r="13" spans="1:7" ht="15" x14ac:dyDescent="0.25">
      <c r="A13" s="5"/>
      <c r="B13" s="5"/>
      <c r="C13" s="5"/>
      <c r="D13" s="5"/>
      <c r="E13" s="5"/>
      <c r="F13" s="5"/>
      <c r="G13" s="5"/>
    </row>
    <row r="14" spans="1:7" ht="15" x14ac:dyDescent="0.25">
      <c r="A14" s="5"/>
      <c r="B14" s="5"/>
      <c r="C14" s="5"/>
      <c r="D14" s="5"/>
      <c r="E14" s="5"/>
      <c r="F14" s="5"/>
      <c r="G14" s="5"/>
    </row>
    <row r="15" spans="1:7" ht="15" x14ac:dyDescent="0.25">
      <c r="A15" s="5"/>
      <c r="B15" s="5"/>
      <c r="C15" s="5"/>
      <c r="D15" s="5"/>
      <c r="E15" s="5"/>
      <c r="F15" s="5"/>
      <c r="G15" s="5"/>
    </row>
    <row r="16" spans="1:7" ht="15" x14ac:dyDescent="0.25">
      <c r="A16" s="5"/>
      <c r="B16" s="5"/>
      <c r="C16" s="5"/>
      <c r="D16" s="5"/>
      <c r="E16" s="5"/>
      <c r="F16" s="5"/>
      <c r="G16" s="5"/>
    </row>
    <row r="17" spans="1:7" ht="15" x14ac:dyDescent="0.25">
      <c r="A17" s="5"/>
      <c r="B17" s="5"/>
      <c r="C17" s="5"/>
      <c r="D17" s="5"/>
      <c r="E17" s="5"/>
      <c r="F17" s="5"/>
      <c r="G17" s="5"/>
    </row>
    <row r="18" spans="1:7" ht="15" x14ac:dyDescent="0.25">
      <c r="A18" s="5"/>
      <c r="B18" s="5"/>
      <c r="C18" s="5"/>
      <c r="D18" s="5"/>
      <c r="E18" s="5"/>
      <c r="F18" s="5"/>
      <c r="G18" s="5"/>
    </row>
    <row r="19" spans="1:7" ht="15" x14ac:dyDescent="0.25">
      <c r="A19" s="5"/>
      <c r="B19" s="5"/>
      <c r="C19" s="5"/>
      <c r="D19" s="5"/>
      <c r="E19" s="5"/>
      <c r="F19" s="5"/>
      <c r="G19" s="5"/>
    </row>
    <row r="20" spans="1:7" ht="15" x14ac:dyDescent="0.25">
      <c r="A20" s="5"/>
      <c r="B20" s="5"/>
      <c r="C20" s="5"/>
      <c r="D20" s="5"/>
      <c r="E20" s="5"/>
      <c r="F20" s="5"/>
      <c r="G20" s="5"/>
    </row>
    <row r="21" spans="1:7" ht="15" x14ac:dyDescent="0.25">
      <c r="A21" s="5"/>
      <c r="B21" s="5"/>
      <c r="C21" s="5"/>
      <c r="D21" s="5"/>
      <c r="E21" s="5"/>
      <c r="F21" s="5"/>
      <c r="G21" s="5"/>
    </row>
    <row r="22" spans="1:7" ht="15" x14ac:dyDescent="0.25">
      <c r="A22" s="5"/>
      <c r="B22" s="5"/>
      <c r="C22" s="5"/>
      <c r="D22" s="5"/>
      <c r="E22" s="5"/>
      <c r="F22" s="5"/>
      <c r="G22" s="5"/>
    </row>
    <row r="23" spans="1:7" ht="15" x14ac:dyDescent="0.25">
      <c r="A23" s="5"/>
      <c r="B23" s="5"/>
      <c r="C23" s="5"/>
      <c r="D23" s="5"/>
      <c r="E23" s="5"/>
      <c r="F23" s="5"/>
      <c r="G23" s="5"/>
    </row>
    <row r="24" spans="1:7" ht="15" x14ac:dyDescent="0.25">
      <c r="A24" s="5"/>
      <c r="B24" s="5"/>
      <c r="C24" s="5"/>
      <c r="D24" s="5"/>
      <c r="E24" s="5"/>
      <c r="F24" s="5"/>
      <c r="G24" s="5"/>
    </row>
    <row r="25" spans="1:7" ht="15" x14ac:dyDescent="0.25">
      <c r="A25" s="5"/>
      <c r="B25" s="5"/>
      <c r="C25" s="5"/>
      <c r="D25" s="5"/>
      <c r="E25" s="5"/>
      <c r="F25" s="5"/>
      <c r="G25" s="5"/>
    </row>
    <row r="26" spans="1:7" ht="15" x14ac:dyDescent="0.25">
      <c r="A26" s="5"/>
      <c r="B26" s="5"/>
      <c r="C26" s="5"/>
      <c r="D26" s="5"/>
      <c r="E26" s="5"/>
      <c r="F26" s="5"/>
      <c r="G26" s="5"/>
    </row>
    <row r="27" spans="1:7" x14ac:dyDescent="0.2">
      <c r="A27" s="6"/>
      <c r="B27" s="6"/>
      <c r="C27" s="6"/>
      <c r="D27" s="6"/>
      <c r="E27" s="6"/>
      <c r="F27" s="6"/>
      <c r="G27" s="6"/>
    </row>
    <row r="28" spans="1:7" x14ac:dyDescent="0.2">
      <c r="A28" s="6"/>
      <c r="B28" s="6"/>
      <c r="C28" s="6"/>
      <c r="D28" s="6"/>
      <c r="E28" s="6"/>
      <c r="F28" s="6"/>
      <c r="G28" s="6"/>
    </row>
    <row r="29" spans="1:7" x14ac:dyDescent="0.2">
      <c r="A29" s="6"/>
      <c r="B29" s="6"/>
      <c r="C29" s="6"/>
      <c r="D29" s="6"/>
      <c r="E29" s="6"/>
      <c r="F29" s="6"/>
      <c r="G29" s="6"/>
    </row>
    <row r="30" spans="1:7" x14ac:dyDescent="0.2">
      <c r="A30" s="6"/>
      <c r="B30" s="6"/>
      <c r="C30" s="6"/>
      <c r="D30" s="6"/>
      <c r="E30" s="6"/>
      <c r="F30" s="6"/>
      <c r="G30" s="6"/>
    </row>
  </sheetData>
  <mergeCells count="1"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CADB-A84D-4307-98A5-16DF35D8D094}">
  <dimension ref="A1:G20"/>
  <sheetViews>
    <sheetView workbookViewId="0">
      <selection activeCell="F39" sqref="F39"/>
    </sheetView>
  </sheetViews>
  <sheetFormatPr defaultRowHeight="12" x14ac:dyDescent="0.2"/>
  <cols>
    <col min="1" max="1" width="68.5703125" style="7" bestFit="1" customWidth="1"/>
    <col min="2" max="7" width="14.85546875" style="7" bestFit="1" customWidth="1"/>
    <col min="8" max="8" width="17" style="7" customWidth="1"/>
    <col min="9" max="9" width="18" style="7" customWidth="1"/>
    <col min="10" max="10" width="17.5703125" style="7" customWidth="1"/>
    <col min="11" max="11" width="19.7109375" style="7" customWidth="1"/>
    <col min="12" max="16384" width="9.140625" style="7"/>
  </cols>
  <sheetData>
    <row r="1" spans="1:7" x14ac:dyDescent="0.2">
      <c r="A1" s="7" t="s">
        <v>38</v>
      </c>
    </row>
    <row r="2" spans="1:7" x14ac:dyDescent="0.2">
      <c r="A2" s="7" t="s">
        <v>67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42" t="s">
        <v>44</v>
      </c>
      <c r="B5" s="42"/>
      <c r="C5" s="42"/>
      <c r="D5" s="42"/>
      <c r="E5" s="42"/>
      <c r="F5" s="42"/>
      <c r="G5" s="42"/>
    </row>
    <row r="6" spans="1:7" x14ac:dyDescent="0.2">
      <c r="A6" s="10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2" t="s">
        <v>12</v>
      </c>
    </row>
    <row r="7" spans="1:7" x14ac:dyDescent="0.2">
      <c r="A7" s="13" t="s">
        <v>46</v>
      </c>
      <c r="B7" s="9">
        <f>+SUMIFS(Document_CH78!H:H,Document_CH78!G:G,'Apresentados - Por Fonte'!A7)</f>
        <v>571510305</v>
      </c>
      <c r="C7" s="9">
        <f>+SUMIFS(Document_CH78!I:I,Document_CH78!G:G,'Apresentados - Por Fonte'!A7)</f>
        <v>544320331</v>
      </c>
      <c r="D7" s="9">
        <f>+SUMIFS(Document_CH78!J:J,Document_CH78!G:G,'Apresentados - Por Fonte'!A7)</f>
        <v>254175310</v>
      </c>
      <c r="E7" s="9">
        <f>+SUMIFS(Document_CH78!K:K,Document_CH78!G:G,'Apresentados - Por Fonte'!A7)</f>
        <v>250976720.69999999</v>
      </c>
      <c r="F7" s="9">
        <f>+SUMIFS(Document_CH78!L:L,Document_CH78!G:G,'Apresentados - Por Fonte'!A7)</f>
        <v>246658482.22999996</v>
      </c>
      <c r="G7" s="14">
        <f>+SUMIFS(Document_CH78!M:M,Document_CH78!G:G,'Apresentados - Por Fonte'!A7)</f>
        <v>238816128.86999995</v>
      </c>
    </row>
    <row r="8" spans="1:7" x14ac:dyDescent="0.2">
      <c r="A8" s="13" t="s">
        <v>47</v>
      </c>
      <c r="B8" s="9">
        <f>+SUMIFS(Document_CH78!H:H,Document_CH78!G:G,'Apresentados - Por Fonte'!A8)</f>
        <v>0</v>
      </c>
      <c r="C8" s="9">
        <f>+SUMIFS(Document_CH78!I:I,Document_CH78!G:G,'Apresentados - Por Fonte'!A8)</f>
        <v>0</v>
      </c>
      <c r="D8" s="9">
        <f>+SUMIFS(Document_CH78!J:J,Document_CH78!G:G,'Apresentados - Por Fonte'!A8)</f>
        <v>98633013</v>
      </c>
      <c r="E8" s="9">
        <f>+SUMIFS(Document_CH78!K:K,Document_CH78!G:G,'Apresentados - Por Fonte'!A8)</f>
        <v>97759335.189999998</v>
      </c>
      <c r="F8" s="9">
        <f>+SUMIFS(Document_CH78!L:L,Document_CH78!G:G,'Apresentados - Por Fonte'!A8)</f>
        <v>84997523.409999982</v>
      </c>
      <c r="G8" s="14">
        <f>+SUMIFS(Document_CH78!M:M,Document_CH78!G:G,'Apresentados - Por Fonte'!A8)</f>
        <v>69804424.969999999</v>
      </c>
    </row>
    <row r="9" spans="1:7" x14ac:dyDescent="0.2">
      <c r="A9" s="13" t="s">
        <v>48</v>
      </c>
      <c r="B9" s="9">
        <f>+SUMIFS(Document_CH78!H:H,Document_CH78!G:G,'Apresentados - Por Fonte'!A9)</f>
        <v>41324123</v>
      </c>
      <c r="C9" s="9">
        <f>+SUMIFS(Document_CH78!I:I,Document_CH78!G:G,'Apresentados - Por Fonte'!A9)</f>
        <v>41210253</v>
      </c>
      <c r="D9" s="9">
        <f>+SUMIFS(Document_CH78!J:J,Document_CH78!G:G,'Apresentados - Por Fonte'!A9)</f>
        <v>41682110</v>
      </c>
      <c r="E9" s="9">
        <f>+SUMIFS(Document_CH78!K:K,Document_CH78!G:G,'Apresentados - Por Fonte'!A9)</f>
        <v>41656309.5</v>
      </c>
      <c r="F9" s="9">
        <f>+SUMIFS(Document_CH78!L:L,Document_CH78!G:G,'Apresentados - Por Fonte'!A9)</f>
        <v>41656309.5</v>
      </c>
      <c r="G9" s="14">
        <f>+SUMIFS(Document_CH78!M:M,Document_CH78!G:G,'Apresentados - Por Fonte'!A9)</f>
        <v>41656309.5</v>
      </c>
    </row>
    <row r="10" spans="1:7" x14ac:dyDescent="0.2">
      <c r="A10" s="13" t="s">
        <v>49</v>
      </c>
      <c r="B10" s="9">
        <f>+SUMIFS(Document_CH78!H:H,Document_CH78!G:G,'Apresentados - Por Fonte'!A10)</f>
        <v>56325653</v>
      </c>
      <c r="C10" s="9">
        <f>+SUMIFS(Document_CH78!I:I,Document_CH78!G:G,'Apresentados - Por Fonte'!A10)</f>
        <v>56325653</v>
      </c>
      <c r="D10" s="9">
        <f>+SUMIFS(Document_CH78!J:J,Document_CH78!G:G,'Apresentados - Por Fonte'!A10)</f>
        <v>56325653</v>
      </c>
      <c r="E10" s="9">
        <f>+SUMIFS(Document_CH78!K:K,Document_CH78!G:G,'Apresentados - Por Fonte'!A10)</f>
        <v>56310958.909999996</v>
      </c>
      <c r="F10" s="9">
        <f>+SUMIFS(Document_CH78!L:L,Document_CH78!G:G,'Apresentados - Por Fonte'!A10)</f>
        <v>56310958.909999996</v>
      </c>
      <c r="G10" s="14">
        <f>+SUMIFS(Document_CH78!M:M,Document_CH78!G:G,'Apresentados - Por Fonte'!A10)</f>
        <v>56310958.909999996</v>
      </c>
    </row>
    <row r="11" spans="1:7" x14ac:dyDescent="0.2">
      <c r="A11" s="13" t="s">
        <v>50</v>
      </c>
      <c r="B11" s="9">
        <f>+SUMIFS(Document_CH78!H:H,Document_CH78!G:G,'Apresentados - Por Fonte'!A11)</f>
        <v>88181249</v>
      </c>
      <c r="C11" s="9">
        <f>+SUMIFS(Document_CH78!I:I,Document_CH78!G:G,'Apresentados - Por Fonte'!A11)</f>
        <v>88181249</v>
      </c>
      <c r="D11" s="9">
        <f>+SUMIFS(Document_CH78!J:J,Document_CH78!G:G,'Apresentados - Por Fonte'!A11)</f>
        <v>88181249</v>
      </c>
      <c r="E11" s="9">
        <f>+SUMIFS(Document_CH78!K:K,Document_CH78!G:G,'Apresentados - Por Fonte'!A11)</f>
        <v>87215915.719999999</v>
      </c>
      <c r="F11" s="9">
        <f>+SUMIFS(Document_CH78!L:L,Document_CH78!G:G,'Apresentados - Por Fonte'!A11)</f>
        <v>87215915.719999999</v>
      </c>
      <c r="G11" s="14">
        <f>+SUMIFS(Document_CH78!M:M,Document_CH78!G:G,'Apresentados - Por Fonte'!A11)</f>
        <v>85146932.400000006</v>
      </c>
    </row>
    <row r="12" spans="1:7" x14ac:dyDescent="0.2">
      <c r="A12" s="13" t="s">
        <v>51</v>
      </c>
      <c r="B12" s="9">
        <f>+SUMIFS(Document_CH78!H:H,Document_CH78!G:G,'Apresentados - Por Fonte'!A12)</f>
        <v>0</v>
      </c>
      <c r="C12" s="9">
        <f>+SUMIFS(Document_CH78!I:I,Document_CH78!G:G,'Apresentados - Por Fonte'!A12)</f>
        <v>0</v>
      </c>
      <c r="D12" s="9">
        <f>+SUMIFS(Document_CH78!J:J,Document_CH78!G:G,'Apresentados - Por Fonte'!A12)</f>
        <v>15293810</v>
      </c>
      <c r="E12" s="9">
        <f>+SUMIFS(Document_CH78!K:K,Document_CH78!G:G,'Apresentados - Por Fonte'!A12)</f>
        <v>15293810</v>
      </c>
      <c r="F12" s="9">
        <f>+SUMIFS(Document_CH78!L:L,Document_CH78!G:G,'Apresentados - Por Fonte'!A12)</f>
        <v>15293810</v>
      </c>
      <c r="G12" s="14">
        <f>+SUMIFS(Document_CH78!M:M,Document_CH78!G:G,'Apresentados - Por Fonte'!A12)</f>
        <v>15293810</v>
      </c>
    </row>
    <row r="13" spans="1:7" x14ac:dyDescent="0.2">
      <c r="A13" s="13" t="s">
        <v>52</v>
      </c>
      <c r="B13" s="9">
        <f>+SUMIFS(Document_CH78!H:H,Document_CH78!G:G,'Apresentados - Por Fonte'!A13)</f>
        <v>0</v>
      </c>
      <c r="C13" s="9">
        <f>+SUMIFS(Document_CH78!I:I,Document_CH78!G:G,'Apresentados - Por Fonte'!A13)</f>
        <v>0</v>
      </c>
      <c r="D13" s="9">
        <f>+SUMIFS(Document_CH78!J:J,Document_CH78!G:G,'Apresentados - Por Fonte'!A13)</f>
        <v>6034787</v>
      </c>
      <c r="E13" s="9">
        <f>+SUMIFS(Document_CH78!K:K,Document_CH78!G:G,'Apresentados - Por Fonte'!A13)</f>
        <v>6034787</v>
      </c>
      <c r="F13" s="9">
        <f>+SUMIFS(Document_CH78!L:L,Document_CH78!G:G,'Apresentados - Por Fonte'!A13)</f>
        <v>6034787</v>
      </c>
      <c r="G13" s="14">
        <f>+SUMIFS(Document_CH78!M:M,Document_CH78!G:G,'Apresentados - Por Fonte'!A13)</f>
        <v>5406105.1299999999</v>
      </c>
    </row>
    <row r="14" spans="1:7" x14ac:dyDescent="0.2">
      <c r="A14" s="25" t="s">
        <v>53</v>
      </c>
      <c r="B14" s="9">
        <f>+SUMIFS(Document_CH78!H:H,Document_CH78!G:G,'Apresentados - Por Fonte'!A14)</f>
        <v>0</v>
      </c>
      <c r="C14" s="9">
        <f>+SUMIFS(Document_CH78!I:I,Document_CH78!G:G,'Apresentados - Por Fonte'!A14)</f>
        <v>0</v>
      </c>
      <c r="D14" s="9">
        <f>+SUMIFS(Document_CH78!J:J,Document_CH78!G:G,'Apresentados - Por Fonte'!A14)</f>
        <v>306509434</v>
      </c>
      <c r="E14" s="9">
        <f>+SUMIFS(Document_CH78!K:K,Document_CH78!G:G,'Apresentados - Por Fonte'!A14)</f>
        <v>301514804.97000009</v>
      </c>
      <c r="F14" s="9">
        <f>+SUMIFS(Document_CH78!L:L,Document_CH78!G:G,'Apresentados - Por Fonte'!A14)</f>
        <v>301514804.97000009</v>
      </c>
      <c r="G14" s="14">
        <f>+SUMIFS(Document_CH78!M:M,Document_CH78!G:G,'Apresentados - Por Fonte'!A14)</f>
        <v>280955987.44000012</v>
      </c>
    </row>
    <row r="15" spans="1:7" x14ac:dyDescent="0.2">
      <c r="A15" s="25" t="s">
        <v>56</v>
      </c>
      <c r="B15" s="9">
        <f>+SUMIFS(Document_CH78!H:H,Document_CH78!G:G,'Apresentados - Por Fonte'!A15)</f>
        <v>0</v>
      </c>
      <c r="C15" s="9">
        <f>+SUMIFS(Document_CH78!I:I,Document_CH78!G:G,'Apresentados - Por Fonte'!A15)</f>
        <v>8490227</v>
      </c>
      <c r="D15" s="9">
        <f>+SUMIFS(Document_CH78!J:J,Document_CH78!G:G,'Apresentados - Por Fonte'!A15)</f>
        <v>3290227</v>
      </c>
      <c r="E15" s="9">
        <f>+SUMIFS(Document_CH78!K:K,Document_CH78!G:G,'Apresentados - Por Fonte'!A15)</f>
        <v>2764267.88</v>
      </c>
      <c r="F15" s="9">
        <f>+SUMIFS(Document_CH78!L:L,Document_CH78!G:G,'Apresentados - Por Fonte'!A15)</f>
        <v>711679.32000000007</v>
      </c>
      <c r="G15" s="14">
        <f>+SUMIFS(Document_CH78!M:M,Document_CH78!G:G,'Apresentados - Por Fonte'!A15)</f>
        <v>706479.32000000007</v>
      </c>
    </row>
    <row r="16" spans="1:7" x14ac:dyDescent="0.2">
      <c r="A16" s="25" t="s">
        <v>57</v>
      </c>
      <c r="B16" s="9">
        <f>+SUMIFS(Document_CH78!H:H,Document_CH78!G:G,'Apresentados - Por Fonte'!A16)</f>
        <v>152905382</v>
      </c>
      <c r="C16" s="9">
        <f>+SUMIFS(Document_CH78!I:I,Document_CH78!G:G,'Apresentados - Por Fonte'!A16)</f>
        <v>152905382</v>
      </c>
      <c r="D16" s="9">
        <f>+SUMIFS(Document_CH78!J:J,Document_CH78!G:G,'Apresentados - Por Fonte'!A16)</f>
        <v>148554194</v>
      </c>
      <c r="E16" s="9">
        <f>+SUMIFS(Document_CH78!K:K,Document_CH78!G:G,'Apresentados - Por Fonte'!A16)</f>
        <v>74993401.810000002</v>
      </c>
      <c r="F16" s="9">
        <f>+SUMIFS(Document_CH78!L:L,Document_CH78!G:G,'Apresentados - Por Fonte'!A16)</f>
        <v>47569637.460000016</v>
      </c>
      <c r="G16" s="14">
        <f>+SUMIFS(Document_CH78!M:M,Document_CH78!G:G,'Apresentados - Por Fonte'!A16)</f>
        <v>47563368.859999999</v>
      </c>
    </row>
    <row r="17" spans="1:7" x14ac:dyDescent="0.2">
      <c r="A17" s="25" t="s">
        <v>59</v>
      </c>
      <c r="B17" s="9">
        <f>+SUMIFS(Document_CH78!H:H,Document_CH78!G:G,'Apresentados - Por Fonte'!A17)</f>
        <v>3837254</v>
      </c>
      <c r="C17" s="9">
        <f>+SUMIFS(Document_CH78!I:I,Document_CH78!G:G,'Apresentados - Por Fonte'!A17)</f>
        <v>3837254</v>
      </c>
      <c r="D17" s="9">
        <f>+SUMIFS(Document_CH78!J:J,Document_CH78!G:G,'Apresentados - Por Fonte'!A17)</f>
        <v>3837254</v>
      </c>
      <c r="E17" s="9">
        <f>+SUMIFS(Document_CH78!K:K,Document_CH78!G:G,'Apresentados - Por Fonte'!A17)</f>
        <v>1602036.23</v>
      </c>
      <c r="F17" s="9">
        <f>+SUMIFS(Document_CH78!L:L,Document_CH78!G:G,'Apresentados - Por Fonte'!A17)</f>
        <v>0</v>
      </c>
      <c r="G17" s="14">
        <f>+SUMIFS(Document_CH78!M:M,Document_CH78!G:G,'Apresentados - Por Fonte'!A17)</f>
        <v>0</v>
      </c>
    </row>
    <row r="18" spans="1:7" x14ac:dyDescent="0.2">
      <c r="A18" s="25" t="s">
        <v>58</v>
      </c>
      <c r="B18" s="9">
        <f>+SUMIFS(Document_CH78!H:H,Document_CH78!G:G,'Apresentados - Por Fonte'!A18)</f>
        <v>0</v>
      </c>
      <c r="C18" s="9">
        <f>+SUMIFS(Document_CH78!I:I,Document_CH78!G:G,'Apresentados - Por Fonte'!A18)</f>
        <v>0</v>
      </c>
      <c r="D18" s="9">
        <f>+SUMIFS(Document_CH78!J:J,Document_CH78!G:G,'Apresentados - Por Fonte'!A18)</f>
        <v>4351188</v>
      </c>
      <c r="E18" s="9">
        <f>+SUMIFS(Document_CH78!K:K,Document_CH78!G:G,'Apresentados - Por Fonte'!A18)</f>
        <v>4351188</v>
      </c>
      <c r="F18" s="9">
        <f>+SUMIFS(Document_CH78!L:L,Document_CH78!G:G,'Apresentados - Por Fonte'!A18)</f>
        <v>0</v>
      </c>
      <c r="G18" s="14">
        <f>+SUMIFS(Document_CH78!M:M,Document_CH78!G:G,'Apresentados - Por Fonte'!A18)</f>
        <v>0</v>
      </c>
    </row>
    <row r="19" spans="1:7" x14ac:dyDescent="0.2">
      <c r="A19" s="25" t="s">
        <v>61</v>
      </c>
      <c r="B19" s="9">
        <f>+SUMIFS(Document_CH78!H:H,Document_CH78!G:G,'Apresentados - Por Fonte'!A19)</f>
        <v>14699731</v>
      </c>
      <c r="C19" s="9">
        <f>+SUMIFS(Document_CH78!I:I,Document_CH78!G:G,'Apresentados - Por Fonte'!A19)</f>
        <v>14699731</v>
      </c>
      <c r="D19" s="9">
        <f>+SUMIFS(Document_CH78!J:J,Document_CH78!G:G,'Apresentados - Por Fonte'!A19)</f>
        <v>14699731</v>
      </c>
      <c r="E19" s="9">
        <f>+SUMIFS(Document_CH78!K:K,Document_CH78!G:G,'Apresentados - Por Fonte'!A19)</f>
        <v>14699731</v>
      </c>
      <c r="F19" s="9">
        <f>+SUMIFS(Document_CH78!L:L,Document_CH78!G:G,'Apresentados - Por Fonte'!A19)</f>
        <v>9035733.6799999997</v>
      </c>
      <c r="G19" s="14">
        <f>+SUMIFS(Document_CH78!M:M,Document_CH78!G:G,'Apresentados - Por Fonte'!A19)</f>
        <v>9011254.6099999994</v>
      </c>
    </row>
    <row r="20" spans="1:7" ht="12.75" thickBot="1" x14ac:dyDescent="0.25">
      <c r="A20" s="19" t="s">
        <v>13</v>
      </c>
      <c r="B20" s="16">
        <f t="shared" ref="B20:G20" si="0">SUM(B7:B19)</f>
        <v>928783697</v>
      </c>
      <c r="C20" s="16">
        <f t="shared" si="0"/>
        <v>909970080</v>
      </c>
      <c r="D20" s="16">
        <f t="shared" si="0"/>
        <v>1041567960</v>
      </c>
      <c r="E20" s="16">
        <f t="shared" si="0"/>
        <v>955173266.91000009</v>
      </c>
      <c r="F20" s="16">
        <f t="shared" si="0"/>
        <v>896999642.20000005</v>
      </c>
      <c r="G20" s="17">
        <f t="shared" si="0"/>
        <v>850671760.01000011</v>
      </c>
    </row>
  </sheetData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Document_CH78</vt:lpstr>
      <vt:lpstr>Apresentados - Por Função</vt:lpstr>
      <vt:lpstr>Apresentados - Por Programa</vt:lpstr>
      <vt:lpstr>Apresentados - Por ação</vt:lpstr>
      <vt:lpstr>Apresentados - Por GrupoDespesa</vt:lpstr>
      <vt:lpstr>Apresentados - Por Fonte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Júlia</dc:creator>
  <cp:lastModifiedBy>UFJF</cp:lastModifiedBy>
  <dcterms:created xsi:type="dcterms:W3CDTF">2024-10-14T18:04:34Z</dcterms:created>
  <dcterms:modified xsi:type="dcterms:W3CDTF">2025-06-05T14:04:28Z</dcterms:modified>
</cp:coreProperties>
</file>