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8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Plan1!$A$1:$D$100</definedName>
  </definedNames>
  <calcPr calcId="124519"/>
</workbook>
</file>

<file path=xl/calcChain.xml><?xml version="1.0" encoding="utf-8"?>
<calcChain xmlns="http://schemas.openxmlformats.org/spreadsheetml/2006/main">
  <c r="D6" i="1"/>
  <c r="D7"/>
  <c r="D89"/>
  <c r="C89"/>
  <c r="D88"/>
  <c r="D87"/>
  <c r="D81"/>
  <c r="D79"/>
  <c r="D77"/>
  <c r="D75"/>
  <c r="D73"/>
  <c r="D71"/>
  <c r="C83"/>
  <c r="C67"/>
  <c r="D63"/>
  <c r="D66"/>
  <c r="D65"/>
  <c r="D62"/>
  <c r="D61"/>
  <c r="D60"/>
  <c r="D59"/>
  <c r="D58"/>
  <c r="D57"/>
  <c r="D56"/>
  <c r="D55"/>
  <c r="C51"/>
  <c r="D49"/>
  <c r="D47"/>
  <c r="D51" s="1"/>
  <c r="D37"/>
  <c r="D33"/>
  <c r="D35"/>
  <c r="D31"/>
  <c r="D29"/>
  <c r="D27"/>
  <c r="D39" s="1"/>
  <c r="C39"/>
  <c r="C23"/>
  <c r="D21"/>
  <c r="D19"/>
  <c r="D17"/>
  <c r="D15"/>
  <c r="D9"/>
  <c r="C11"/>
  <c r="D23" l="1"/>
  <c r="D67"/>
  <c r="D83"/>
  <c r="D11"/>
  <c r="D94" l="1"/>
  <c r="D2" s="1"/>
</calcChain>
</file>

<file path=xl/sharedStrings.xml><?xml version="1.0" encoding="utf-8"?>
<sst xmlns="http://schemas.openxmlformats.org/spreadsheetml/2006/main" count="131" uniqueCount="76">
  <si>
    <t xml:space="preserve">PONTUAÇÃO TOTAL: </t>
  </si>
  <si>
    <r>
      <t>1.</t>
    </r>
    <r>
      <rPr>
        <b/>
        <sz val="7"/>
        <color theme="1"/>
        <rFont val="Times New Roman"/>
        <family val="1"/>
      </rPr>
      <t xml:space="preserve">                  </t>
    </r>
    <r>
      <rPr>
        <b/>
        <sz val="11"/>
        <color theme="1"/>
        <rFont val="Calibri"/>
        <family val="2"/>
        <scheme val="minor"/>
      </rPr>
      <t>Títulos e Formação Acadêmica</t>
    </r>
  </si>
  <si>
    <t>Pontos</t>
  </si>
  <si>
    <t>Quantidade</t>
  </si>
  <si>
    <t>Pontuação</t>
  </si>
  <si>
    <t>1.1 Mestrado concluído na Área da Saúde</t>
  </si>
  <si>
    <t>1.2 Especialização concluída na Área de Odontologia</t>
  </si>
  <si>
    <t>1.3 Aperfeiçoamento com mínimo de 180 horas concluído na Área de Odontologia</t>
  </si>
  <si>
    <t>TOTAL</t>
  </si>
  <si>
    <t>30 pontos</t>
  </si>
  <si>
    <t>20 pontos</t>
  </si>
  <si>
    <t>(máximo 40 pontos)</t>
  </si>
  <si>
    <t>8 pontos</t>
  </si>
  <si>
    <t>(máximo 16 pontos)</t>
  </si>
  <si>
    <t>2.                   Monitoria e Treinamento Profissional</t>
  </si>
  <si>
    <t>2.1 Monitoria na área da Odontologia por semestre - bolsista</t>
  </si>
  <si>
    <t>2.2 Monitoria na área da Odontologia por semestre - voluntário</t>
  </si>
  <si>
    <t>2.3 Treinamento Profissional na área da Odontologia por semestre - bolsista</t>
  </si>
  <si>
    <t>2.4 Treinamento Profissional na área da Odontologia por semestre - voluntário</t>
  </si>
  <si>
    <t>5 pontos</t>
  </si>
  <si>
    <t>3 pontos</t>
  </si>
  <si>
    <t>(máximo 15 pontos)</t>
  </si>
  <si>
    <t>(máximo 9 pontos)</t>
  </si>
  <si>
    <t>3.                   Projetos de Extensão, Iniciação Científica e Programa de Educação Tutorial</t>
  </si>
  <si>
    <t>3.1 Projeto de extensão com bolsa por semestre na área da Saúde</t>
  </si>
  <si>
    <t>3.2 Projeto de extensão sem bolsa por semestre na área da Saúde</t>
  </si>
  <si>
    <t>3.3 Iniciação científica com bolsa por semestre na área da Saúde</t>
  </si>
  <si>
    <t>3.4 Iniciação científica sem bolsa por semestre na área da Saúde</t>
  </si>
  <si>
    <t>3.5 Programa de Educação Tutorial com bolsa por semestre na área da Saúde</t>
  </si>
  <si>
    <t>3.6 Programa de Educação Tutorial sem bolsa por semestre na área da Saúde</t>
  </si>
  <si>
    <t>(máximo 24 pontos)</t>
  </si>
  <si>
    <t>6 pontos</t>
  </si>
  <si>
    <t>(máximo 18 pontos)</t>
  </si>
  <si>
    <t>4.                   Projetos de Extensão, Iniciação Científica e Programa de Educação Tutorial</t>
  </si>
  <si>
    <t>4.1 Atividade/projeto de Inserção Social</t>
  </si>
  <si>
    <t>4.2 Participação no 1º Fórum Científico e Tecnológico do PPgO</t>
  </si>
  <si>
    <t>10 pontos</t>
  </si>
  <si>
    <t>(máximo 30 pontos)</t>
  </si>
  <si>
    <t>(máximo 10 pontos)</t>
  </si>
  <si>
    <t>5.                   Produção Bibliográfica e Técnica</t>
  </si>
  <si>
    <t>5.1 Capítulo de livro publicado</t>
  </si>
  <si>
    <t>5.2 Livro publicado</t>
  </si>
  <si>
    <t>5.3 Artigos científicos publicados ou aceitos em periódicos Qualis A1</t>
  </si>
  <si>
    <t>5.4 Artigos científicos publicados ou aceitos em periódicos Qualis A2</t>
  </si>
  <si>
    <t>5.5 Artigos científicos publicados ou aceitos em periódicos Qualis B1</t>
  </si>
  <si>
    <t>5.6 Artigos científicos publicados ou aceitos em periódicos Qualis B2</t>
  </si>
  <si>
    <t>5.7 Artigos científicos publicados ou aceitos em periódicos Qualis B3</t>
  </si>
  <si>
    <t>5.8 Artigos científicos publicados ou aceitos em periódicos Qualis B4</t>
  </si>
  <si>
    <t>5.9 Resumos publicados em anais de eventos</t>
  </si>
  <si>
    <t>5.10 Depósitos de patentes</t>
  </si>
  <si>
    <t>5.11 Desenvolvimento de software</t>
  </si>
  <si>
    <t>2 pontos</t>
  </si>
  <si>
    <t>(máximo 20 pontos)</t>
  </si>
  <si>
    <t xml:space="preserve"> 8 pontos</t>
  </si>
  <si>
    <t>9 pontos</t>
  </si>
  <si>
    <t>7 pontos</t>
  </si>
  <si>
    <t>6.                   Participação em eventos</t>
  </si>
  <si>
    <t>6.1 Organização de eventos científicos internacionais (Congressos, Jornadas, Seminários etc)</t>
  </si>
  <si>
    <t>6.2 Organização de eventos científicos nacionais (Congressos, Jornadas, Seminários etc)</t>
  </si>
  <si>
    <t>6.3 Participação em eventos científicos internacionais (Congressos, Jornadas, Seminários etc)</t>
  </si>
  <si>
    <t>6.4 Participação em eventos científicos nacionais (Congressos, Jornadas, Seminários etc)</t>
  </si>
  <si>
    <t>6.5 Apresentação de trabalhos em eventos científicos internacionais (Congressos, Jornadas, Seminários etc)</t>
  </si>
  <si>
    <t>6.6 Apresentação de trabalhos em eventos científicos nacionais (Congressos, Jornadas, Seminários etc)</t>
  </si>
  <si>
    <t>1 ponto</t>
  </si>
  <si>
    <t>(máximo 5 pontos)</t>
  </si>
  <si>
    <t>4 pontos</t>
  </si>
  <si>
    <t>7.                   Participação em eventos</t>
  </si>
  <si>
    <t>7.1 Apresentação de trabalhos em eventos científicos realizados no exterior (Congressos, Jornadas, Seminários fora do Brasil) após a data de matrícula no Curso</t>
  </si>
  <si>
    <t>7.2 Atividades acadêmicas e/ou científicas realizadas em Centros de Pesquisa e/ou Ensino no exterior (localizadas fora do Brasil) após a data de matrícula no Curso</t>
  </si>
  <si>
    <t>15 pontos</t>
  </si>
  <si>
    <t>Juiz de Fora, ______ de ____________________de _____________</t>
  </si>
  <si>
    <t>TOTAL GERAL</t>
  </si>
  <si>
    <t>Assinatura do Aluno</t>
  </si>
  <si>
    <t>Favor não esquecer  de Rubricar as primeiras páginas</t>
  </si>
  <si>
    <t xml:space="preserve">NOME:   </t>
  </si>
  <si>
    <t>ANEXO II – BAREMA DE AVALIAÇÃO DE CURRÍCULO DE ALUNOS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</si>
</sst>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1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 wrapText="1"/>
      <protection locked="0" hidden="1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" xfId="0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showWhiteSpace="0" view="pageLayout" zoomScale="120" zoomScalePageLayoutView="120" workbookViewId="0">
      <selection sqref="A1:D1"/>
    </sheetView>
  </sheetViews>
  <sheetFormatPr defaultColWidth="0" defaultRowHeight="15" zeroHeight="1"/>
  <cols>
    <col min="1" max="1" width="53.7109375" style="14" customWidth="1"/>
    <col min="2" max="2" width="18.7109375" style="13" customWidth="1"/>
    <col min="3" max="3" width="11.42578125" style="13" bestFit="1" customWidth="1"/>
    <col min="4" max="4" width="11.140625" style="13" customWidth="1"/>
    <col min="5" max="5" width="1" style="13" customWidth="1"/>
    <col min="6" max="16384" width="9.140625" style="13" hidden="1"/>
  </cols>
  <sheetData>
    <row r="1" spans="1:5" ht="15.75" customHeight="1">
      <c r="A1" s="35" t="s">
        <v>75</v>
      </c>
      <c r="B1" s="36"/>
      <c r="C1" s="36"/>
      <c r="D1" s="36"/>
    </row>
    <row r="2" spans="1:5">
      <c r="A2" s="34" t="s">
        <v>74</v>
      </c>
      <c r="B2" s="43" t="s">
        <v>0</v>
      </c>
      <c r="C2" s="43"/>
      <c r="D2" s="1">
        <f>$D$94</f>
        <v>0</v>
      </c>
      <c r="E2" s="1"/>
    </row>
    <row r="3" spans="1:5"/>
    <row r="4" spans="1:5">
      <c r="A4" s="7" t="s">
        <v>1</v>
      </c>
    </row>
    <row r="5" spans="1:5">
      <c r="B5" s="2" t="s">
        <v>2</v>
      </c>
      <c r="C5" s="2" t="s">
        <v>3</v>
      </c>
      <c r="D5" s="8" t="s">
        <v>4</v>
      </c>
    </row>
    <row r="6" spans="1:5">
      <c r="A6" s="15" t="s">
        <v>5</v>
      </c>
      <c r="B6" s="3" t="s">
        <v>9</v>
      </c>
      <c r="C6" s="32">
        <v>0</v>
      </c>
      <c r="D6" s="6">
        <f>$C$6*30</f>
        <v>0</v>
      </c>
    </row>
    <row r="7" spans="1:5" ht="15" customHeight="1">
      <c r="A7" s="51" t="s">
        <v>6</v>
      </c>
      <c r="B7" s="5" t="s">
        <v>10</v>
      </c>
      <c r="C7" s="40">
        <v>0</v>
      </c>
      <c r="D7" s="41">
        <f>IF($C7=1,20,IF($C7&gt;=2,40,0))</f>
        <v>0</v>
      </c>
    </row>
    <row r="8" spans="1:5" ht="24" customHeight="1">
      <c r="A8" s="52"/>
      <c r="B8" s="16" t="s">
        <v>11</v>
      </c>
      <c r="C8" s="40"/>
      <c r="D8" s="41"/>
    </row>
    <row r="9" spans="1:5" ht="15" customHeight="1">
      <c r="A9" s="53" t="s">
        <v>7</v>
      </c>
      <c r="B9" s="17" t="s">
        <v>12</v>
      </c>
      <c r="C9" s="40">
        <v>0</v>
      </c>
      <c r="D9" s="41">
        <f>IF($C9=1,8,IF($C9&gt;=2,16,0))</f>
        <v>0</v>
      </c>
    </row>
    <row r="10" spans="1:5" ht="24" customHeight="1">
      <c r="A10" s="54"/>
      <c r="B10" s="18" t="s">
        <v>13</v>
      </c>
      <c r="C10" s="40"/>
      <c r="D10" s="41"/>
    </row>
    <row r="11" spans="1:5">
      <c r="B11" s="19" t="s">
        <v>8</v>
      </c>
      <c r="C11" s="6">
        <f>SUM($C$6:$C$9)</f>
        <v>0</v>
      </c>
      <c r="D11" s="6">
        <f>SUM($D$6:$D$9)</f>
        <v>0</v>
      </c>
    </row>
    <row r="12" spans="1:5"/>
    <row r="13" spans="1:5" ht="15" customHeight="1">
      <c r="A13" s="7" t="s">
        <v>14</v>
      </c>
    </row>
    <row r="14" spans="1:5">
      <c r="B14" s="2" t="s">
        <v>2</v>
      </c>
      <c r="C14" s="2" t="s">
        <v>3</v>
      </c>
      <c r="D14" s="8" t="s">
        <v>4</v>
      </c>
    </row>
    <row r="15" spans="1:5">
      <c r="A15" s="55" t="s">
        <v>15</v>
      </c>
      <c r="B15" s="4" t="s">
        <v>19</v>
      </c>
      <c r="C15" s="42">
        <v>0</v>
      </c>
      <c r="D15" s="41">
        <f>IF($C15=1,5,IF($C15=2,10,IF($C15&gt;=3,15,0)))</f>
        <v>0</v>
      </c>
    </row>
    <row r="16" spans="1:5">
      <c r="A16" s="55"/>
      <c r="B16" s="20" t="s">
        <v>21</v>
      </c>
      <c r="C16" s="42"/>
      <c r="D16" s="41"/>
    </row>
    <row r="17" spans="1:4">
      <c r="A17" s="55" t="s">
        <v>16</v>
      </c>
      <c r="B17" s="21" t="s">
        <v>20</v>
      </c>
      <c r="C17" s="40">
        <v>0</v>
      </c>
      <c r="D17" s="41">
        <f>IF($C17=1,3,IF($C17=2,6,IF($C17&gt;=3,9,0)))</f>
        <v>0</v>
      </c>
    </row>
    <row r="18" spans="1:4">
      <c r="A18" s="55"/>
      <c r="B18" s="20" t="s">
        <v>22</v>
      </c>
      <c r="C18" s="40"/>
      <c r="D18" s="41"/>
    </row>
    <row r="19" spans="1:4">
      <c r="A19" s="55" t="s">
        <v>17</v>
      </c>
      <c r="B19" s="4" t="s">
        <v>19</v>
      </c>
      <c r="C19" s="40">
        <v>0</v>
      </c>
      <c r="D19" s="41">
        <f>IF($C19=1,5,IF($C19=2,10,IF($C19&gt;=3,15,0)))</f>
        <v>0</v>
      </c>
    </row>
    <row r="20" spans="1:4">
      <c r="A20" s="55"/>
      <c r="B20" s="20" t="s">
        <v>21</v>
      </c>
      <c r="C20" s="40"/>
      <c r="D20" s="41"/>
    </row>
    <row r="21" spans="1:4">
      <c r="A21" s="55" t="s">
        <v>18</v>
      </c>
      <c r="B21" s="21" t="s">
        <v>20</v>
      </c>
      <c r="C21" s="40">
        <v>0</v>
      </c>
      <c r="D21" s="41">
        <f>IF($C21=1,3,IF($C21=2,6,IF($C21&gt;=3,9,0)))</f>
        <v>0</v>
      </c>
    </row>
    <row r="22" spans="1:4">
      <c r="A22" s="55"/>
      <c r="B22" s="20" t="s">
        <v>22</v>
      </c>
      <c r="C22" s="50"/>
      <c r="D22" s="47"/>
    </row>
    <row r="23" spans="1:4">
      <c r="B23" s="19" t="s">
        <v>8</v>
      </c>
      <c r="C23" s="6">
        <f>SUM($C$15:$C$22)</f>
        <v>0</v>
      </c>
      <c r="D23" s="6">
        <f>SUM($D$15:$D$22)</f>
        <v>0</v>
      </c>
    </row>
    <row r="24" spans="1:4"/>
    <row r="25" spans="1:4" s="22" customFormat="1" ht="15" customHeight="1">
      <c r="A25" s="49" t="s">
        <v>23</v>
      </c>
      <c r="B25" s="49"/>
      <c r="C25" s="49"/>
      <c r="D25" s="49"/>
    </row>
    <row r="26" spans="1:4">
      <c r="B26" s="2" t="s">
        <v>2</v>
      </c>
      <c r="C26" s="2" t="s">
        <v>3</v>
      </c>
      <c r="D26" s="8" t="s">
        <v>4</v>
      </c>
    </row>
    <row r="27" spans="1:4">
      <c r="A27" s="37" t="s">
        <v>24</v>
      </c>
      <c r="B27" s="4" t="s">
        <v>19</v>
      </c>
      <c r="C27" s="42">
        <v>0</v>
      </c>
      <c r="D27" s="41">
        <f>IF($C27=1,5,IF($C27=2,10,IF($C27&gt;=3,15,0)))</f>
        <v>0</v>
      </c>
    </row>
    <row r="28" spans="1:4">
      <c r="A28" s="37"/>
      <c r="B28" s="20" t="s">
        <v>21</v>
      </c>
      <c r="C28" s="42"/>
      <c r="D28" s="41"/>
    </row>
    <row r="29" spans="1:4">
      <c r="A29" s="37" t="s">
        <v>25</v>
      </c>
      <c r="B29" s="21" t="s">
        <v>20</v>
      </c>
      <c r="C29" s="40">
        <v>0</v>
      </c>
      <c r="D29" s="41">
        <f>IF($C29=1,3,IF($C29=2,6,IF($C29&gt;=3,9,0)))</f>
        <v>0</v>
      </c>
    </row>
    <row r="30" spans="1:4">
      <c r="A30" s="37"/>
      <c r="B30" s="20" t="s">
        <v>22</v>
      </c>
      <c r="C30" s="40"/>
      <c r="D30" s="41"/>
    </row>
    <row r="31" spans="1:4">
      <c r="A31" s="37" t="s">
        <v>26</v>
      </c>
      <c r="B31" s="21" t="s">
        <v>12</v>
      </c>
      <c r="C31" s="40">
        <v>0</v>
      </c>
      <c r="D31" s="41">
        <f>IF($C31=1,8,IF($C31=2,16,IF($C31&gt;=3,24,0)))</f>
        <v>0</v>
      </c>
    </row>
    <row r="32" spans="1:4">
      <c r="A32" s="37"/>
      <c r="B32" s="20" t="s">
        <v>30</v>
      </c>
      <c r="C32" s="40"/>
      <c r="D32" s="41"/>
    </row>
    <row r="33" spans="1:4">
      <c r="A33" s="37" t="s">
        <v>27</v>
      </c>
      <c r="B33" s="21" t="s">
        <v>31</v>
      </c>
      <c r="C33" s="40">
        <v>0</v>
      </c>
      <c r="D33" s="41">
        <f>IF($C33=1,6,IF($C33=2,12,IF($C33&gt;=3,18,0)))</f>
        <v>0</v>
      </c>
    </row>
    <row r="34" spans="1:4">
      <c r="A34" s="37"/>
      <c r="B34" s="20" t="s">
        <v>32</v>
      </c>
      <c r="C34" s="40"/>
      <c r="D34" s="41"/>
    </row>
    <row r="35" spans="1:4">
      <c r="A35" s="37" t="s">
        <v>28</v>
      </c>
      <c r="B35" s="21" t="s">
        <v>12</v>
      </c>
      <c r="C35" s="40">
        <v>0</v>
      </c>
      <c r="D35" s="41">
        <f>IF($C35=1,8,IF($C35=2,16,IF($C35&gt;=3,24,0)))</f>
        <v>0</v>
      </c>
    </row>
    <row r="36" spans="1:4">
      <c r="A36" s="37"/>
      <c r="B36" s="20" t="s">
        <v>30</v>
      </c>
      <c r="C36" s="40"/>
      <c r="D36" s="41"/>
    </row>
    <row r="37" spans="1:4">
      <c r="A37" s="37" t="s">
        <v>29</v>
      </c>
      <c r="B37" s="21" t="s">
        <v>31</v>
      </c>
      <c r="C37" s="40">
        <v>0</v>
      </c>
      <c r="D37" s="41">
        <f>IF($C37=1,6,IF($C37=2,12,IF($C37&gt;=3,18,0)))</f>
        <v>0</v>
      </c>
    </row>
    <row r="38" spans="1:4">
      <c r="A38" s="37"/>
      <c r="B38" s="20" t="s">
        <v>32</v>
      </c>
      <c r="C38" s="40"/>
      <c r="D38" s="41"/>
    </row>
    <row r="39" spans="1:4">
      <c r="B39" s="19" t="s">
        <v>8</v>
      </c>
      <c r="C39" s="30">
        <f>SUM($C$27:$C$38)</f>
        <v>0</v>
      </c>
      <c r="D39" s="30">
        <f>SUM($D$27:$D$38)</f>
        <v>0</v>
      </c>
    </row>
    <row r="40" spans="1:4">
      <c r="B40" s="24"/>
      <c r="C40" s="25"/>
      <c r="D40" s="25"/>
    </row>
    <row r="41" spans="1:4">
      <c r="B41" s="24"/>
      <c r="C41" s="25"/>
      <c r="D41" s="25"/>
    </row>
    <row r="42" spans="1:4">
      <c r="B42" s="24"/>
      <c r="C42" s="25"/>
      <c r="D42" s="25"/>
    </row>
    <row r="43" spans="1:4">
      <c r="B43" s="24"/>
      <c r="C43" s="25"/>
      <c r="D43" s="25"/>
    </row>
    <row r="44" spans="1:4"/>
    <row r="45" spans="1:4" s="26" customFormat="1" ht="15" customHeight="1">
      <c r="A45" s="44" t="s">
        <v>33</v>
      </c>
      <c r="B45" s="44"/>
      <c r="C45" s="44"/>
      <c r="D45" s="44"/>
    </row>
    <row r="46" spans="1:4">
      <c r="B46" s="2" t="s">
        <v>2</v>
      </c>
      <c r="C46" s="2" t="s">
        <v>3</v>
      </c>
      <c r="D46" s="8" t="s">
        <v>4</v>
      </c>
    </row>
    <row r="47" spans="1:4">
      <c r="A47" s="37" t="s">
        <v>34</v>
      </c>
      <c r="B47" s="21" t="s">
        <v>36</v>
      </c>
      <c r="C47" s="42">
        <v>0</v>
      </c>
      <c r="D47" s="41">
        <f>IF($C47=1,10,IF($C47=2,20,IF($C47&gt;=3,30,0)))</f>
        <v>0</v>
      </c>
    </row>
    <row r="48" spans="1:4">
      <c r="A48" s="37"/>
      <c r="B48" s="20" t="s">
        <v>37</v>
      </c>
      <c r="C48" s="42"/>
      <c r="D48" s="41"/>
    </row>
    <row r="49" spans="1:4">
      <c r="A49" s="37" t="s">
        <v>35</v>
      </c>
      <c r="B49" s="21" t="s">
        <v>36</v>
      </c>
      <c r="C49" s="40">
        <v>0</v>
      </c>
      <c r="D49" s="41">
        <f>IF($C49&gt;=1,10,0)</f>
        <v>0</v>
      </c>
    </row>
    <row r="50" spans="1:4">
      <c r="A50" s="37"/>
      <c r="B50" s="20" t="s">
        <v>38</v>
      </c>
      <c r="C50" s="40"/>
      <c r="D50" s="41"/>
    </row>
    <row r="51" spans="1:4">
      <c r="B51" s="19" t="s">
        <v>8</v>
      </c>
      <c r="C51" s="30">
        <f>SUM($C$47:$C$50)</f>
        <v>0</v>
      </c>
      <c r="D51" s="30">
        <f>SUM($D$47:$D$50)</f>
        <v>0</v>
      </c>
    </row>
    <row r="52" spans="1:4"/>
    <row r="53" spans="1:4">
      <c r="A53" s="27" t="s">
        <v>39</v>
      </c>
    </row>
    <row r="54" spans="1:4">
      <c r="B54" s="2" t="s">
        <v>2</v>
      </c>
      <c r="C54" s="2" t="s">
        <v>3</v>
      </c>
      <c r="D54" s="8" t="s">
        <v>4</v>
      </c>
    </row>
    <row r="55" spans="1:4">
      <c r="A55" s="28" t="s">
        <v>40</v>
      </c>
      <c r="B55" s="23" t="s">
        <v>53</v>
      </c>
      <c r="C55" s="32">
        <v>0</v>
      </c>
      <c r="D55" s="6">
        <f>$C$55*8</f>
        <v>0</v>
      </c>
    </row>
    <row r="56" spans="1:4">
      <c r="A56" s="28" t="s">
        <v>41</v>
      </c>
      <c r="B56" s="23" t="s">
        <v>36</v>
      </c>
      <c r="C56" s="32">
        <v>0</v>
      </c>
      <c r="D56" s="6">
        <f>$C$56*10</f>
        <v>0</v>
      </c>
    </row>
    <row r="57" spans="1:4" ht="27" customHeight="1">
      <c r="A57" s="28" t="s">
        <v>42</v>
      </c>
      <c r="B57" s="23" t="s">
        <v>36</v>
      </c>
      <c r="C57" s="32">
        <v>0</v>
      </c>
      <c r="D57" s="6">
        <f>$C$57*10</f>
        <v>0</v>
      </c>
    </row>
    <row r="58" spans="1:4" ht="27" customHeight="1">
      <c r="A58" s="28" t="s">
        <v>43</v>
      </c>
      <c r="B58" s="23" t="s">
        <v>54</v>
      </c>
      <c r="C58" s="32">
        <v>0</v>
      </c>
      <c r="D58" s="6">
        <f>$C$58*9</f>
        <v>0</v>
      </c>
    </row>
    <row r="59" spans="1:4" ht="27" customHeight="1">
      <c r="A59" s="28" t="s">
        <v>44</v>
      </c>
      <c r="B59" s="23" t="s">
        <v>55</v>
      </c>
      <c r="C59" s="32">
        <v>0</v>
      </c>
      <c r="D59" s="6">
        <f>$C$59*7</f>
        <v>0</v>
      </c>
    </row>
    <row r="60" spans="1:4" ht="27" customHeight="1">
      <c r="A60" s="28" t="s">
        <v>45</v>
      </c>
      <c r="B60" s="23" t="s">
        <v>31</v>
      </c>
      <c r="C60" s="32">
        <v>0</v>
      </c>
      <c r="D60" s="6">
        <f>$C$60*6</f>
        <v>0</v>
      </c>
    </row>
    <row r="61" spans="1:4" ht="27" customHeight="1">
      <c r="A61" s="28" t="s">
        <v>46</v>
      </c>
      <c r="B61" s="23" t="s">
        <v>20</v>
      </c>
      <c r="C61" s="32">
        <v>0</v>
      </c>
      <c r="D61" s="6">
        <f>$C$61*3</f>
        <v>0</v>
      </c>
    </row>
    <row r="62" spans="1:4" ht="27" customHeight="1">
      <c r="A62" s="28" t="s">
        <v>47</v>
      </c>
      <c r="B62" s="21" t="s">
        <v>51</v>
      </c>
      <c r="C62" s="32">
        <v>0</v>
      </c>
      <c r="D62" s="6">
        <f>$C$62*2</f>
        <v>0</v>
      </c>
    </row>
    <row r="63" spans="1:4" ht="13.5" customHeight="1">
      <c r="A63" s="45" t="s">
        <v>48</v>
      </c>
      <c r="B63" s="21" t="s">
        <v>51</v>
      </c>
      <c r="C63" s="46">
        <v>0</v>
      </c>
      <c r="D63" s="47">
        <f>IF($C63=1,2,IF($C63=2,4,IF($C63=3,6,IF($C63=4,8,IF($C63=5,10,IF($C63=6,12,IF($C63=7,14,IF($C63=8,16,IF($C63=9,18,IF($C63=10,20,IF($C63&gt;=10,20,0)))))))))))</f>
        <v>0</v>
      </c>
    </row>
    <row r="64" spans="1:4" ht="12.75" customHeight="1">
      <c r="A64" s="45"/>
      <c r="B64" s="20" t="s">
        <v>52</v>
      </c>
      <c r="C64" s="46"/>
      <c r="D64" s="48"/>
    </row>
    <row r="65" spans="1:4">
      <c r="A65" s="28" t="s">
        <v>49</v>
      </c>
      <c r="B65" s="29" t="s">
        <v>36</v>
      </c>
      <c r="C65" s="32">
        <v>0</v>
      </c>
      <c r="D65" s="6">
        <f>$C$65*10</f>
        <v>0</v>
      </c>
    </row>
    <row r="66" spans="1:4">
      <c r="A66" s="28" t="s">
        <v>50</v>
      </c>
      <c r="B66" s="23" t="s">
        <v>19</v>
      </c>
      <c r="C66" s="32">
        <v>0</v>
      </c>
      <c r="D66" s="6">
        <f>$C$66*5</f>
        <v>0</v>
      </c>
    </row>
    <row r="67" spans="1:4">
      <c r="B67" s="19" t="s">
        <v>8</v>
      </c>
      <c r="C67" s="6">
        <f>SUM($C$55:$C$66)</f>
        <v>0</v>
      </c>
      <c r="D67" s="6">
        <f>SUM($D$55:$D$66)</f>
        <v>0</v>
      </c>
    </row>
    <row r="68" spans="1:4"/>
    <row r="69" spans="1:4">
      <c r="A69" s="27" t="s">
        <v>56</v>
      </c>
    </row>
    <row r="70" spans="1:4">
      <c r="B70" s="2" t="s">
        <v>2</v>
      </c>
      <c r="C70" s="2" t="s">
        <v>3</v>
      </c>
      <c r="D70" s="8" t="s">
        <v>4</v>
      </c>
    </row>
    <row r="71" spans="1:4" ht="15" customHeight="1">
      <c r="A71" s="37" t="s">
        <v>57</v>
      </c>
      <c r="B71" s="4" t="s">
        <v>19</v>
      </c>
      <c r="C71" s="42">
        <v>0</v>
      </c>
      <c r="D71" s="41">
        <f>IF($C71=1,5,IF($C71=2,10,IF($C71=3,15,IF($C71&gt;=4,20,0))))</f>
        <v>0</v>
      </c>
    </row>
    <row r="72" spans="1:4" ht="15" customHeight="1">
      <c r="A72" s="37"/>
      <c r="B72" s="20" t="s">
        <v>52</v>
      </c>
      <c r="C72" s="42"/>
      <c r="D72" s="41"/>
    </row>
    <row r="73" spans="1:4" ht="15" customHeight="1">
      <c r="A73" s="37" t="s">
        <v>58</v>
      </c>
      <c r="B73" s="4" t="s">
        <v>20</v>
      </c>
      <c r="C73" s="40">
        <v>0</v>
      </c>
      <c r="D73" s="41">
        <f>IF($C73=1,3,IF($C73=2,6,IF($C73=3,9,IF($C73=4,12,IF($C73&gt;=5,15,0)))))</f>
        <v>0</v>
      </c>
    </row>
    <row r="74" spans="1:4" ht="15" customHeight="1">
      <c r="A74" s="37"/>
      <c r="B74" s="20" t="s">
        <v>21</v>
      </c>
      <c r="C74" s="40"/>
      <c r="D74" s="41"/>
    </row>
    <row r="75" spans="1:4" ht="15" customHeight="1">
      <c r="A75" s="37" t="s">
        <v>59</v>
      </c>
      <c r="B75" s="4" t="s">
        <v>20</v>
      </c>
      <c r="C75" s="40">
        <v>0</v>
      </c>
      <c r="D75" s="41">
        <f>IF($C75=1,3,IF($C75=2,6,IF($C75=3,9,IF($C75=4,12,IF($C75&gt;=5,15,0)))))</f>
        <v>0</v>
      </c>
    </row>
    <row r="76" spans="1:4" ht="15" customHeight="1">
      <c r="A76" s="37"/>
      <c r="B76" s="20" t="s">
        <v>21</v>
      </c>
      <c r="C76" s="40"/>
      <c r="D76" s="41"/>
    </row>
    <row r="77" spans="1:4" ht="15" customHeight="1">
      <c r="A77" s="37" t="s">
        <v>60</v>
      </c>
      <c r="B77" s="4" t="s">
        <v>63</v>
      </c>
      <c r="C77" s="40">
        <v>0</v>
      </c>
      <c r="D77" s="41">
        <f>IF($C77=1,1,IF($C77=2,2,IF($C77=3,3,IF($C77=4,4,IF($C77&gt;=5,5,0)))))</f>
        <v>0</v>
      </c>
    </row>
    <row r="78" spans="1:4" ht="15" customHeight="1">
      <c r="A78" s="37"/>
      <c r="B78" s="20" t="s">
        <v>64</v>
      </c>
      <c r="C78" s="40"/>
      <c r="D78" s="41"/>
    </row>
    <row r="79" spans="1:4" ht="15" customHeight="1">
      <c r="A79" s="37" t="s">
        <v>61</v>
      </c>
      <c r="B79" s="4" t="s">
        <v>65</v>
      </c>
      <c r="C79" s="40">
        <v>0</v>
      </c>
      <c r="D79" s="41">
        <f>IF($C79=1,4,IF($C79=2,8,IF($C79=3,12,IF($C79=4,16,IF($C79&gt;=5,20,0)))))</f>
        <v>0</v>
      </c>
    </row>
    <row r="80" spans="1:4" ht="15" customHeight="1">
      <c r="A80" s="37"/>
      <c r="B80" s="20" t="s">
        <v>52</v>
      </c>
      <c r="C80" s="40"/>
      <c r="D80" s="41"/>
    </row>
    <row r="81" spans="1:4" ht="15" customHeight="1">
      <c r="A81" s="37" t="s">
        <v>62</v>
      </c>
      <c r="B81" s="4" t="s">
        <v>51</v>
      </c>
      <c r="C81" s="40">
        <v>0</v>
      </c>
      <c r="D81" s="41">
        <f>IF($C81=1,2,IF($C81=2,4,IF($C81=3,6,IF($C81=4,8,IF($C81&gt;=5,10,0)))))</f>
        <v>0</v>
      </c>
    </row>
    <row r="82" spans="1:4" ht="13.5" customHeight="1">
      <c r="A82" s="37"/>
      <c r="B82" s="20" t="s">
        <v>38</v>
      </c>
      <c r="C82" s="40"/>
      <c r="D82" s="41"/>
    </row>
    <row r="83" spans="1:4">
      <c r="B83" s="19" t="s">
        <v>8</v>
      </c>
      <c r="C83" s="30">
        <f>SUM($C$71:$C$82)</f>
        <v>0</v>
      </c>
      <c r="D83" s="30">
        <f>SUM($D$71:$D$82)</f>
        <v>0</v>
      </c>
    </row>
    <row r="84" spans="1:4"/>
    <row r="85" spans="1:4">
      <c r="A85" s="27" t="s">
        <v>66</v>
      </c>
    </row>
    <row r="86" spans="1:4">
      <c r="B86" s="10" t="s">
        <v>2</v>
      </c>
      <c r="C86" s="10" t="s">
        <v>3</v>
      </c>
      <c r="D86" s="9" t="s">
        <v>4</v>
      </c>
    </row>
    <row r="87" spans="1:4" ht="45">
      <c r="A87" s="28" t="s">
        <v>67</v>
      </c>
      <c r="B87" s="23" t="s">
        <v>36</v>
      </c>
      <c r="C87" s="33">
        <v>0</v>
      </c>
      <c r="D87" s="30">
        <f>$C$87*10</f>
        <v>0</v>
      </c>
    </row>
    <row r="88" spans="1:4" ht="45">
      <c r="A88" s="28" t="s">
        <v>68</v>
      </c>
      <c r="B88" s="23" t="s">
        <v>69</v>
      </c>
      <c r="C88" s="33">
        <v>0</v>
      </c>
      <c r="D88" s="30">
        <f>$C$88*15</f>
        <v>0</v>
      </c>
    </row>
    <row r="89" spans="1:4">
      <c r="B89" s="19" t="s">
        <v>8</v>
      </c>
      <c r="C89" s="30">
        <f>SUM($C$87:$C$88)</f>
        <v>0</v>
      </c>
      <c r="D89" s="30">
        <f>SUM($D$87:$D$88)</f>
        <v>0</v>
      </c>
    </row>
    <row r="90" spans="1:4"/>
    <row r="91" spans="1:4"/>
    <row r="92" spans="1:4">
      <c r="A92" s="11" t="s">
        <v>70</v>
      </c>
    </row>
    <row r="93" spans="1:4" ht="15.75" thickBot="1"/>
    <row r="94" spans="1:4" ht="15.75" thickBot="1">
      <c r="B94" s="38" t="s">
        <v>71</v>
      </c>
      <c r="C94" s="39"/>
      <c r="D94" s="31">
        <f>SUM($D$11,$D$23,$D$39,$D$51,$D$67,$D$83,$D$89)</f>
        <v>0</v>
      </c>
    </row>
    <row r="95" spans="1:4"/>
    <row r="96" spans="1:4"/>
    <row r="97" spans="1:4">
      <c r="A97" s="12" t="s">
        <v>72</v>
      </c>
    </row>
    <row r="98" spans="1:4"/>
    <row r="99" spans="1:4">
      <c r="A99" s="35" t="s">
        <v>73</v>
      </c>
      <c r="B99" s="36"/>
      <c r="C99" s="36"/>
      <c r="D99" s="36"/>
    </row>
    <row r="100" spans="1:4"/>
    <row r="101" spans="1:4"/>
  </sheetData>
  <sheetProtection password="CAA7" sheet="1" objects="1" scenarios="1"/>
  <mergeCells count="69">
    <mergeCell ref="D21:D22"/>
    <mergeCell ref="D19:D20"/>
    <mergeCell ref="D17:D18"/>
    <mergeCell ref="D15:D16"/>
    <mergeCell ref="A7:A8"/>
    <mergeCell ref="C7:C8"/>
    <mergeCell ref="D7:D8"/>
    <mergeCell ref="A9:A10"/>
    <mergeCell ref="C9:C10"/>
    <mergeCell ref="D9:D10"/>
    <mergeCell ref="A15:A16"/>
    <mergeCell ref="A17:A18"/>
    <mergeCell ref="A19:A20"/>
    <mergeCell ref="A21:A22"/>
    <mergeCell ref="C15:C16"/>
    <mergeCell ref="C17:C18"/>
    <mergeCell ref="C19:C20"/>
    <mergeCell ref="C21:C22"/>
    <mergeCell ref="A29:A30"/>
    <mergeCell ref="A31:A32"/>
    <mergeCell ref="A33:A34"/>
    <mergeCell ref="A1:D1"/>
    <mergeCell ref="B2:C2"/>
    <mergeCell ref="C71:C72"/>
    <mergeCell ref="A45:D45"/>
    <mergeCell ref="C47:C48"/>
    <mergeCell ref="C49:C50"/>
    <mergeCell ref="D47:D48"/>
    <mergeCell ref="D49:D50"/>
    <mergeCell ref="A47:A48"/>
    <mergeCell ref="A49:A50"/>
    <mergeCell ref="A63:A64"/>
    <mergeCell ref="A35:A36"/>
    <mergeCell ref="A37:A38"/>
    <mergeCell ref="C63:C64"/>
    <mergeCell ref="D63:D64"/>
    <mergeCell ref="A25:D25"/>
    <mergeCell ref="D75:D76"/>
    <mergeCell ref="D73:D74"/>
    <mergeCell ref="D71:D72"/>
    <mergeCell ref="D27:D28"/>
    <mergeCell ref="A27:A28"/>
    <mergeCell ref="C27:C28"/>
    <mergeCell ref="C29:C30"/>
    <mergeCell ref="C31:C32"/>
    <mergeCell ref="C33:C34"/>
    <mergeCell ref="C35:C36"/>
    <mergeCell ref="C37:C38"/>
    <mergeCell ref="D37:D38"/>
    <mergeCell ref="D35:D36"/>
    <mergeCell ref="D33:D34"/>
    <mergeCell ref="D31:D32"/>
    <mergeCell ref="D29:D30"/>
    <mergeCell ref="A99:D99"/>
    <mergeCell ref="A71:A72"/>
    <mergeCell ref="A73:A74"/>
    <mergeCell ref="A75:A76"/>
    <mergeCell ref="A77:A78"/>
    <mergeCell ref="A79:A80"/>
    <mergeCell ref="A81:A82"/>
    <mergeCell ref="B94:C94"/>
    <mergeCell ref="C77:C78"/>
    <mergeCell ref="C79:C80"/>
    <mergeCell ref="C81:C82"/>
    <mergeCell ref="D81:D82"/>
    <mergeCell ref="D79:D80"/>
    <mergeCell ref="D77:D78"/>
    <mergeCell ref="C73:C74"/>
    <mergeCell ref="C75:C76"/>
  </mergeCells>
  <pageMargins left="0.45" right="0.26" top="1.84375" bottom="0.78740157480314965" header="0.31496062992125984" footer="0.31496062992125984"/>
  <pageSetup paperSize="9" orientation="portrait" verticalDpi="300" r:id="rId1"/>
  <headerFooter>
    <oddHeader>&amp;C&amp;G</oddHeader>
  </headerFooter>
  <ignoredErrors>
    <ignoredError sqref="D17 D19 D33 D35 D77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Ufjf</dc:creator>
  <cp:lastModifiedBy>Sarah</cp:lastModifiedBy>
  <cp:lastPrinted>2019-08-08T01:57:05Z</cp:lastPrinted>
  <dcterms:created xsi:type="dcterms:W3CDTF">2019-08-07T17:31:06Z</dcterms:created>
  <dcterms:modified xsi:type="dcterms:W3CDTF">2019-08-08T04:18:58Z</dcterms:modified>
</cp:coreProperties>
</file>