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240" yWindow="105" windowWidth="10455" windowHeight="11505" activeTab="1"/>
  </bookViews>
  <sheets>
    <sheet name="Gráf1" sheetId="2" r:id="rId1"/>
    <sheet name="Plan1" sheetId="1" r:id="rId2"/>
  </sheets>
  <calcPr calcId="124519"/>
</workbook>
</file>

<file path=xl/calcChain.xml><?xml version="1.0" encoding="utf-8"?>
<calcChain xmlns="http://schemas.openxmlformats.org/spreadsheetml/2006/main">
  <c r="D56" i="1"/>
  <c r="C87"/>
  <c r="C60"/>
  <c r="D31"/>
  <c r="D85"/>
  <c r="D83"/>
  <c r="D81"/>
  <c r="D79"/>
  <c r="C75"/>
  <c r="D73"/>
  <c r="D71"/>
  <c r="D69"/>
  <c r="D67"/>
  <c r="D65"/>
  <c r="C40"/>
  <c r="D87" l="1"/>
  <c r="D75"/>
  <c r="D58"/>
  <c r="D54"/>
  <c r="D52"/>
  <c r="D50"/>
  <c r="D48"/>
  <c r="D46"/>
  <c r="D44"/>
  <c r="D37"/>
  <c r="D35"/>
  <c r="D33"/>
  <c r="D29"/>
  <c r="D27"/>
  <c r="D25"/>
  <c r="D23"/>
  <c r="D21"/>
  <c r="D19"/>
  <c r="D17"/>
  <c r="D15"/>
  <c r="D9"/>
  <c r="D7"/>
  <c r="D6"/>
  <c r="C11"/>
  <c r="D60" l="1"/>
  <c r="D40"/>
  <c r="D11"/>
  <c r="D89" l="1"/>
  <c r="D2" s="1"/>
</calcChain>
</file>

<file path=xl/sharedStrings.xml><?xml version="1.0" encoding="utf-8"?>
<sst xmlns="http://schemas.openxmlformats.org/spreadsheetml/2006/main" count="94" uniqueCount="66">
  <si>
    <t xml:space="preserve">PONTUAÇÃO TOTAL: </t>
  </si>
  <si>
    <t>Pontos</t>
  </si>
  <si>
    <t>Quantidade</t>
  </si>
  <si>
    <t>Pontuação</t>
  </si>
  <si>
    <t>TOTAL</t>
  </si>
  <si>
    <t>TOTAL GERAL</t>
  </si>
  <si>
    <t>Juiz de Fora, ______ de ____________________de _____________</t>
  </si>
  <si>
    <r>
      <t>1.</t>
    </r>
    <r>
      <rPr>
        <b/>
        <sz val="7"/>
        <color theme="1"/>
        <rFont val="Times New Roman"/>
        <family val="1"/>
      </rPr>
      <t xml:space="preserve">                  </t>
    </r>
    <r>
      <rPr>
        <b/>
        <sz val="11"/>
        <color theme="1"/>
        <rFont val="Calibri"/>
        <family val="2"/>
        <scheme val="minor"/>
      </rPr>
      <t>Participação em Programas de Iniciação Científica</t>
    </r>
  </si>
  <si>
    <r>
      <t>2.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Publicações</t>
    </r>
  </si>
  <si>
    <r>
      <t>3.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</rPr>
      <t>Citações na base Scopus, considerando todas as publicações registradas:</t>
    </r>
  </si>
  <si>
    <r>
      <t>4.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Coordenação de Projetos de Pesquisa:</t>
    </r>
  </si>
  <si>
    <r>
      <t>5.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Participação em atividades editoriais e/ou de arbitragem de produção intelectual</t>
    </r>
  </si>
  <si>
    <t xml:space="preserve">      7 pontos</t>
  </si>
  <si>
    <t xml:space="preserve">      5 pontos</t>
  </si>
  <si>
    <t xml:space="preserve">      3 pontos</t>
  </si>
  <si>
    <t xml:space="preserve">      6 pontos</t>
  </si>
  <si>
    <t xml:space="preserve">     10 pontos</t>
  </si>
  <si>
    <t xml:space="preserve">      10 pontos</t>
  </si>
  <si>
    <t xml:space="preserve">      8,5 pontos</t>
  </si>
  <si>
    <t xml:space="preserve">      5,5 pontos</t>
  </si>
  <si>
    <t xml:space="preserve">      4 pontos</t>
  </si>
  <si>
    <t xml:space="preserve">      1,5 pontos</t>
  </si>
  <si>
    <t xml:space="preserve">      15 pontos</t>
  </si>
  <si>
    <t xml:space="preserve">      20 pontos</t>
  </si>
  <si>
    <t xml:space="preserve"> 20 pontos por projeto</t>
  </si>
  <si>
    <t xml:space="preserve"> 5 pontos por projeto</t>
  </si>
  <si>
    <t>30 pontos por ano</t>
  </si>
  <si>
    <t>20 pontos por ano</t>
  </si>
  <si>
    <t>8 pontos por Periódico</t>
  </si>
  <si>
    <t>5 pontos por Periódico</t>
  </si>
  <si>
    <t>3 pontos por Periódico</t>
  </si>
  <si>
    <t>Assinatura do Docente: ________________________________________</t>
  </si>
  <si>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Orientador de aluno(a) de iniciação Científica BIC ou outros Órgãos de Fomento</t>
    </r>
  </si>
  <si>
    <r>
      <rPr>
        <b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 Orientador de aluno(a) de iniciação Científica VIC</t>
    </r>
  </si>
  <si>
    <r>
      <rPr>
        <b/>
        <sz val="11"/>
        <color theme="1"/>
        <rFont val="Calibri"/>
        <family val="2"/>
        <scheme val="minor"/>
      </rPr>
      <t xml:space="preserve">2.1 </t>
    </r>
    <r>
      <rPr>
        <sz val="11"/>
        <color theme="1"/>
        <rFont val="Calibri"/>
        <family val="2"/>
        <scheme val="minor"/>
      </rPr>
      <t>Capítulo de livro publicado</t>
    </r>
  </si>
  <si>
    <r>
      <rPr>
        <b/>
        <sz val="11"/>
        <color theme="1"/>
        <rFont val="Calibri"/>
        <family val="2"/>
        <scheme val="minor"/>
      </rPr>
      <t>2.2</t>
    </r>
    <r>
      <rPr>
        <sz val="11"/>
        <color theme="1"/>
        <rFont val="Calibri"/>
        <family val="2"/>
        <scheme val="minor"/>
      </rPr>
      <t xml:space="preserve"> Livro Publicado</t>
    </r>
  </si>
  <si>
    <r>
      <rPr>
        <b/>
        <sz val="11"/>
        <color theme="1"/>
        <rFont val="Calibri"/>
        <family val="2"/>
        <scheme val="minor"/>
      </rPr>
      <t>2.9</t>
    </r>
    <r>
      <rPr>
        <sz val="11"/>
        <color theme="1"/>
        <rFont val="Calibri"/>
        <family val="2"/>
        <scheme val="minor"/>
      </rPr>
      <t xml:space="preserve"> Resumos publicados em anais de eventos</t>
    </r>
  </si>
  <si>
    <r>
      <rPr>
        <b/>
        <sz val="11"/>
        <color theme="1"/>
        <rFont val="Calibri"/>
        <family val="2"/>
        <scheme val="minor"/>
      </rPr>
      <t>2.10</t>
    </r>
    <r>
      <rPr>
        <sz val="11"/>
        <color theme="1"/>
        <rFont val="Calibri"/>
        <family val="2"/>
        <scheme val="minor"/>
      </rPr>
      <t xml:space="preserve"> Depósito de patentes</t>
    </r>
  </si>
  <si>
    <r>
      <rPr>
        <b/>
        <sz val="11"/>
        <color theme="1"/>
        <rFont val="Calibri"/>
        <family val="2"/>
        <scheme val="minor"/>
      </rPr>
      <t>2.11</t>
    </r>
    <r>
      <rPr>
        <sz val="11"/>
        <color theme="1"/>
        <rFont val="Calibri"/>
        <family val="2"/>
        <scheme val="minor"/>
      </rPr>
      <t xml:space="preserve"> Desenvolvimento de software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</si>
  <si>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Índice h de 9 a 12</t>
    </r>
  </si>
  <si>
    <r>
      <rPr>
        <b/>
        <sz val="11"/>
        <color theme="1"/>
        <rFont val="Calibri"/>
        <family val="2"/>
        <scheme val="minor"/>
      </rPr>
      <t>3.3</t>
    </r>
    <r>
      <rPr>
        <sz val="11"/>
        <color theme="1"/>
        <rFont val="Calibri"/>
        <family val="2"/>
        <scheme val="minor"/>
      </rPr>
      <t xml:space="preserve"> Índice h maior que 12</t>
    </r>
  </si>
  <si>
    <r>
      <rPr>
        <b/>
        <sz val="11"/>
        <color theme="1"/>
        <rFont val="Calibri"/>
        <family val="2"/>
        <scheme val="minor"/>
      </rPr>
      <t>3.4</t>
    </r>
    <r>
      <rPr>
        <sz val="11"/>
        <color theme="1"/>
        <rFont val="Calibri"/>
        <family val="2"/>
        <scheme val="minor"/>
      </rPr>
      <t xml:space="preserve"> Artigo mais citado com 20 a 39 citações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</si>
  <si>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Artigo mais citado com mais 40 citações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</si>
  <si>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Total de citações entre 101 e 200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</si>
  <si>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Total de citações entre 201 e 300</t>
    </r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</si>
  <si>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Total de citações acima de 301</t>
    </r>
  </si>
  <si>
    <r>
      <rPr>
        <b/>
        <sz val="11"/>
        <color theme="1"/>
        <rFont val="Calibri"/>
        <family val="2"/>
        <scheme val="minor"/>
      </rPr>
      <t>4.1</t>
    </r>
    <r>
      <rPr>
        <sz val="11"/>
        <color theme="1"/>
        <rFont val="Calibri"/>
        <family val="2"/>
        <scheme val="minor"/>
      </rPr>
      <t xml:space="preserve"> Coordenação de Projeto financiado por Órgãos de fomento ou fundo setorial</t>
    </r>
  </si>
  <si>
    <r>
      <rPr>
        <b/>
        <sz val="11"/>
        <color theme="1"/>
        <rFont val="Calibri"/>
        <family val="2"/>
        <scheme val="minor"/>
      </rPr>
      <t>4.2</t>
    </r>
    <r>
      <rPr>
        <sz val="11"/>
        <color theme="1"/>
        <rFont val="Calibri"/>
        <family val="2"/>
        <scheme val="minor"/>
      </rPr>
      <t xml:space="preserve"> Projeto de Pesquisa submetido aos Órgãos de fomento e não aprovados para financiamento</t>
    </r>
  </si>
  <si>
    <r>
      <rPr>
        <b/>
        <sz val="11"/>
        <color theme="1"/>
        <rFont val="Calibri"/>
        <family val="2"/>
        <scheme val="minor"/>
      </rPr>
      <t>4.3</t>
    </r>
    <r>
      <rPr>
        <sz val="11"/>
        <color theme="1"/>
        <rFont val="Calibri"/>
        <family val="2"/>
        <scheme val="minor"/>
      </rPr>
      <t xml:space="preserve"> Bolsista de Produtividade de Pesquisa Nível 1 (CNPq)</t>
    </r>
  </si>
  <si>
    <r>
      <rPr>
        <b/>
        <sz val="11"/>
        <color theme="1"/>
        <rFont val="Calibri"/>
        <family val="2"/>
        <scheme val="minor"/>
      </rPr>
      <t>4.4</t>
    </r>
    <r>
      <rPr>
        <sz val="11"/>
        <color theme="1"/>
        <rFont val="Calibri"/>
        <family val="2"/>
        <scheme val="minor"/>
      </rPr>
      <t xml:space="preserve"> Bolsista de Produtividade de Pesquisa Nível 2 (CNPq)</t>
    </r>
  </si>
  <si>
    <r>
      <rPr>
        <b/>
        <sz val="11"/>
        <color theme="1"/>
        <rFont val="Calibri"/>
        <family val="2"/>
        <scheme val="minor"/>
      </rPr>
      <t>4.5</t>
    </r>
    <r>
      <rPr>
        <sz val="11"/>
        <color theme="1"/>
        <rFont val="Calibri"/>
        <family val="2"/>
        <scheme val="minor"/>
      </rPr>
      <t xml:space="preserve"> Bolsista de Desenvolvimento Tecnológico Industrial (CNPq)</t>
    </r>
  </si>
  <si>
    <r>
      <rPr>
        <b/>
        <sz val="11"/>
        <color theme="1"/>
        <rFont val="Calibri"/>
        <family val="2"/>
        <scheme val="minor"/>
      </rPr>
      <t>5.1</t>
    </r>
    <r>
      <rPr>
        <sz val="11"/>
        <color theme="1"/>
        <rFont val="Calibri"/>
        <family val="2"/>
        <scheme val="minor"/>
      </rPr>
      <t xml:space="preserve"> Membro do corpo editorial de Periódico Internacional indexado</t>
    </r>
  </si>
  <si>
    <r>
      <rPr>
        <b/>
        <sz val="11"/>
        <color theme="1"/>
        <rFont val="Calibri"/>
        <family val="2"/>
        <scheme val="minor"/>
      </rPr>
      <t>5.2</t>
    </r>
    <r>
      <rPr>
        <sz val="11"/>
        <color theme="1"/>
        <rFont val="Calibri"/>
        <family val="2"/>
        <scheme val="minor"/>
      </rPr>
      <t xml:space="preserve"> Revisor de Periódico Internacional indexado</t>
    </r>
  </si>
  <si>
    <r>
      <rPr>
        <b/>
        <sz val="11"/>
        <color theme="1"/>
        <rFont val="Calibri"/>
        <family val="2"/>
        <scheme val="minor"/>
      </rPr>
      <t>5.3</t>
    </r>
    <r>
      <rPr>
        <sz val="11"/>
        <color theme="1"/>
        <rFont val="Calibri"/>
        <family val="2"/>
        <scheme val="minor"/>
      </rPr>
      <t xml:space="preserve"> Membro do corpo editorial de Periódico Nacional indexado</t>
    </r>
  </si>
  <si>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 Orientador de aluno(a) de iniciação Científica PIBIC/ CNPq e PROBIC/ FAPEMIG</t>
    </r>
  </si>
  <si>
    <r>
      <rPr>
        <b/>
        <sz val="10.5"/>
        <color theme="1"/>
        <rFont val="Calibri"/>
        <family val="2"/>
        <scheme val="minor"/>
      </rPr>
      <t xml:space="preserve">2.3 </t>
    </r>
    <r>
      <rPr>
        <sz val="10.5"/>
        <color theme="1"/>
        <rFont val="Calibri"/>
        <family val="2"/>
        <scheme val="minor"/>
      </rPr>
      <t>Artigos Científicos Publicados ou aceitos em Periódicos Qualis A1</t>
    </r>
  </si>
  <si>
    <r>
      <rPr>
        <b/>
        <sz val="10.5"/>
        <color theme="1"/>
        <rFont val="Calibri"/>
        <family val="2"/>
        <scheme val="minor"/>
      </rPr>
      <t xml:space="preserve">2.4 </t>
    </r>
    <r>
      <rPr>
        <sz val="10.5"/>
        <color theme="1"/>
        <rFont val="Calibri"/>
        <family val="2"/>
        <scheme val="minor"/>
      </rPr>
      <t>Artigos Científicos Publicados ou aceitos em Periódicos Qualis A2</t>
    </r>
  </si>
  <si>
    <r>
      <rPr>
        <b/>
        <sz val="10.5"/>
        <color theme="1"/>
        <rFont val="Calibri"/>
        <family val="2"/>
        <scheme val="minor"/>
      </rPr>
      <t xml:space="preserve">2.5 </t>
    </r>
    <r>
      <rPr>
        <sz val="10.5"/>
        <color theme="1"/>
        <rFont val="Calibri"/>
        <family val="2"/>
        <scheme val="minor"/>
      </rPr>
      <t>Artigos Científicos Publicados ou aceitos em Periódicos Qualis B1</t>
    </r>
  </si>
  <si>
    <r>
      <rPr>
        <b/>
        <sz val="10.5"/>
        <color theme="1"/>
        <rFont val="Calibri"/>
        <family val="2"/>
        <scheme val="minor"/>
      </rPr>
      <t>2.6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B2</t>
    </r>
  </si>
  <si>
    <r>
      <rPr>
        <b/>
        <sz val="10.5"/>
        <color theme="1"/>
        <rFont val="Calibri"/>
        <family val="2"/>
        <scheme val="minor"/>
      </rPr>
      <t>2.7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B3</t>
    </r>
  </si>
  <si>
    <r>
      <rPr>
        <b/>
        <sz val="10.5"/>
        <color theme="1"/>
        <rFont val="Calibri"/>
        <family val="2"/>
        <scheme val="minor"/>
      </rPr>
      <t>2.8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B4</t>
    </r>
  </si>
  <si>
    <r>
      <t xml:space="preserve">   1 ponto        </t>
    </r>
    <r>
      <rPr>
        <b/>
        <sz val="11"/>
        <color theme="1"/>
        <rFont val="Calibri"/>
        <family val="2"/>
        <scheme val="minor"/>
      </rPr>
      <t>(máximo 10 pontos)</t>
    </r>
  </si>
  <si>
    <t xml:space="preserve">DOCENTE:   </t>
  </si>
  <si>
    <r>
      <rPr>
        <b/>
        <sz val="11"/>
        <color theme="1"/>
        <rFont val="Calibri"/>
        <family val="2"/>
        <scheme val="minor"/>
      </rPr>
      <t>3.1</t>
    </r>
    <r>
      <rPr>
        <sz val="11"/>
        <color theme="1"/>
        <rFont val="Calibri"/>
        <family val="2"/>
        <scheme val="minor"/>
      </rPr>
      <t xml:space="preserve"> Índice h de 5 a 8</t>
    </r>
  </si>
  <si>
    <r>
      <rPr>
        <b/>
        <sz val="11"/>
        <color theme="1"/>
        <rFont val="Calibri"/>
        <family val="2"/>
        <scheme val="minor"/>
      </rPr>
      <t>5.4</t>
    </r>
    <r>
      <rPr>
        <sz val="11"/>
        <color theme="1"/>
        <rFont val="Calibri"/>
        <family val="2"/>
        <scheme val="minor"/>
      </rPr>
      <t xml:space="preserve"> Revisor de Periódico Nacional indexado</t>
    </r>
  </si>
  <si>
    <r>
      <rPr>
        <b/>
        <sz val="11"/>
        <color theme="1"/>
        <rFont val="Calibri"/>
        <family val="2"/>
        <scheme val="minor"/>
      </rPr>
      <t>2.12</t>
    </r>
    <r>
      <rPr>
        <sz val="11"/>
        <color theme="1"/>
        <rFont val="Calibri"/>
        <family val="2"/>
        <scheme val="minor"/>
      </rPr>
      <t xml:space="preserve"> Artigo científico publicado ou aceito em periódicos Qualis B3 ou superior com discente ou egresso (com defesa em 2016 ou posterior)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</si>
</sst>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1" fontId="0" fillId="0" borderId="0" xfId="0" applyNumberForma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locked="0" hidden="1"/>
    </xf>
    <xf numFmtId="1" fontId="1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1" fontId="0" fillId="0" borderId="6" xfId="0" applyNumberFormat="1" applyBorder="1" applyAlignment="1" applyProtection="1">
      <alignment horizontal="center" vertical="center" wrapText="1"/>
      <protection locked="0" hidden="1"/>
    </xf>
    <xf numFmtId="1" fontId="0" fillId="0" borderId="7" xfId="0" applyNumberFormat="1" applyBorder="1" applyAlignment="1" applyProtection="1">
      <alignment horizontal="center" vertical="center" wrapText="1"/>
      <protection locked="0" hidden="1"/>
    </xf>
    <xf numFmtId="0" fontId="0" fillId="0" borderId="0" xfId="0" applyNumberFormat="1" applyBorder="1" applyAlignment="1" applyProtection="1">
      <alignment horizontal="center" vertical="center" wrapText="1" readingOrder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 vertical="center" wrapText="1"/>
      <protection locked="0" hidden="1"/>
    </xf>
    <xf numFmtId="1" fontId="0" fillId="0" borderId="5" xfId="0" applyNumberFormat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 readingOrder="1"/>
      <protection hidden="1"/>
    </xf>
    <xf numFmtId="0" fontId="0" fillId="0" borderId="5" xfId="0" applyBorder="1" applyAlignment="1" applyProtection="1">
      <alignment horizontal="center" vertical="center" wrapText="1" readingOrder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 vertical="center" wrapText="1" readingOrder="1"/>
      <protection locked="0" hidden="1"/>
    </xf>
    <xf numFmtId="1" fontId="0" fillId="0" borderId="5" xfId="0" applyNumberFormat="1" applyBorder="1" applyAlignment="1" applyProtection="1">
      <alignment horizontal="center" vertical="center" wrapText="1" readingOrder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 vertical="center" wrapText="1"/>
      <protection hidden="1"/>
    </xf>
    <xf numFmtId="1" fontId="0" fillId="0" borderId="5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 readingOrder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readingOrder="1"/>
      <protection hidden="1"/>
    </xf>
    <xf numFmtId="0" fontId="0" fillId="0" borderId="5" xfId="0" applyBorder="1" applyAlignment="1" applyProtection="1">
      <alignment horizontal="left" vertical="center" wrapText="1" readingOrder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Plan1!$C$4:$C$5</c:f>
              <c:strCache>
                <c:ptCount val="1"/>
                <c:pt idx="0">
                  <c:v>1.                  Participação em Programas de Iniciação Científica Quantidade</c:v>
                </c:pt>
              </c:strCache>
            </c:strRef>
          </c:tx>
          <c:cat>
            <c:multiLvlStrRef>
              <c:f>Plan1!$A$6:$B$11</c:f>
              <c:multiLvlStrCache>
                <c:ptCount val="6"/>
                <c:lvl>
                  <c:pt idx="0">
                    <c:v>      7 pontos</c:v>
                  </c:pt>
                  <c:pt idx="1">
                    <c:v>      5 pontos</c:v>
                  </c:pt>
                  <c:pt idx="3">
                    <c:v>      3 pontos</c:v>
                  </c:pt>
                  <c:pt idx="5">
                    <c:v>TOTAL</c:v>
                  </c:pt>
                </c:lvl>
                <c:lvl>
                  <c:pt idx="0">
                    <c:v>1.1 Orientador de aluno(a) de iniciação Científica PIBIC/ CNPq e PROBIC/ FAPEMIG</c:v>
                  </c:pt>
                  <c:pt idx="1">
                    <c:v>1.2 Orientador de aluno(a) de iniciação Científica BIC ou outros Órgãos de Fomento</c:v>
                  </c:pt>
                  <c:pt idx="3">
                    <c:v>1.3 Orientador de aluno(a) de iniciação Científica VIC</c:v>
                  </c:pt>
                </c:lvl>
              </c:multiLvlStrCache>
            </c:multiLvlStrRef>
          </c:cat>
          <c:val>
            <c:numRef>
              <c:f>Plan1!$C$6:$C$11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Plan1!$D$4:$D$5</c:f>
              <c:strCache>
                <c:ptCount val="1"/>
                <c:pt idx="0">
                  <c:v>1.                  Participação em Programas de Iniciação Científica Pontuação</c:v>
                </c:pt>
              </c:strCache>
            </c:strRef>
          </c:tx>
          <c:cat>
            <c:multiLvlStrRef>
              <c:f>Plan1!$A$6:$B$11</c:f>
              <c:multiLvlStrCache>
                <c:ptCount val="6"/>
                <c:lvl>
                  <c:pt idx="0">
                    <c:v>      7 pontos</c:v>
                  </c:pt>
                  <c:pt idx="1">
                    <c:v>      5 pontos</c:v>
                  </c:pt>
                  <c:pt idx="3">
                    <c:v>      3 pontos</c:v>
                  </c:pt>
                  <c:pt idx="5">
                    <c:v>TOTAL</c:v>
                  </c:pt>
                </c:lvl>
                <c:lvl>
                  <c:pt idx="0">
                    <c:v>1.1 Orientador de aluno(a) de iniciação Científica PIBIC/ CNPq e PROBIC/ FAPEMIG</c:v>
                  </c:pt>
                  <c:pt idx="1">
                    <c:v>1.2 Orientador de aluno(a) de iniciação Científica BIC ou outros Órgãos de Fomento</c:v>
                  </c:pt>
                  <c:pt idx="3">
                    <c:v>1.3 Orientador de aluno(a) de iniciação Científica VIC</c:v>
                  </c:pt>
                </c:lvl>
              </c:multiLvlStrCache>
            </c:multiLvlStrRef>
          </c:cat>
          <c:val>
            <c:numRef>
              <c:f>Plan1!$D$6:$D$11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</c:ser>
        <c:axId val="80880768"/>
        <c:axId val="80882304"/>
      </c:barChart>
      <c:catAx>
        <c:axId val="80880768"/>
        <c:scaling>
          <c:orientation val="minMax"/>
        </c:scaling>
        <c:axPos val="b"/>
        <c:tickLblPos val="nextTo"/>
        <c:crossAx val="80882304"/>
        <c:crosses val="autoZero"/>
        <c:auto val="1"/>
        <c:lblAlgn val="ctr"/>
        <c:lblOffset val="100"/>
      </c:catAx>
      <c:valAx>
        <c:axId val="80882304"/>
        <c:scaling>
          <c:orientation val="minMax"/>
        </c:scaling>
        <c:axPos val="l"/>
        <c:majorGridlines/>
        <c:numFmt formatCode="0" sourceLinked="1"/>
        <c:tickLblPos val="nextTo"/>
        <c:crossAx val="8088076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12115" cy="622788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F140"/>
  <sheetViews>
    <sheetView tabSelected="1" view="pageLayout" workbookViewId="0">
      <selection activeCell="D48" sqref="D48:D53"/>
    </sheetView>
  </sheetViews>
  <sheetFormatPr defaultColWidth="0" defaultRowHeight="15" zeroHeight="1"/>
  <cols>
    <col min="1" max="1" width="57.85546875" style="8" customWidth="1"/>
    <col min="2" max="2" width="18.28515625" style="8" customWidth="1"/>
    <col min="3" max="4" width="11.42578125" style="8" customWidth="1"/>
    <col min="5" max="5" width="0.5703125" style="8" customWidth="1"/>
    <col min="6" max="6" width="27.5703125" hidden="1" customWidth="1"/>
    <col min="7" max="16384" width="9.140625" hidden="1"/>
  </cols>
  <sheetData>
    <row r="1" spans="1:6" ht="9" customHeight="1">
      <c r="A1" s="16"/>
    </row>
    <row r="2" spans="1:6">
      <c r="A2" s="9" t="s">
        <v>62</v>
      </c>
      <c r="B2" s="65" t="s">
        <v>0</v>
      </c>
      <c r="C2" s="65"/>
      <c r="D2" s="43">
        <f>$D$89</f>
        <v>0</v>
      </c>
      <c r="E2" s="27"/>
    </row>
    <row r="3" spans="1:6">
      <c r="A3" s="16"/>
      <c r="E3" s="28"/>
    </row>
    <row r="4" spans="1:6">
      <c r="A4" s="10" t="s">
        <v>7</v>
      </c>
      <c r="B4" s="10"/>
      <c r="C4" s="10"/>
      <c r="D4" s="10"/>
      <c r="E4" s="29"/>
    </row>
    <row r="5" spans="1:6" ht="20.100000000000001" customHeight="1">
      <c r="A5" s="17"/>
      <c r="B5" s="11" t="s">
        <v>1</v>
      </c>
      <c r="C5" s="11" t="s">
        <v>2</v>
      </c>
      <c r="D5" s="11" t="s">
        <v>3</v>
      </c>
      <c r="E5" s="14"/>
      <c r="F5" s="7"/>
    </row>
    <row r="6" spans="1:6" ht="30">
      <c r="A6" s="18" t="s">
        <v>54</v>
      </c>
      <c r="B6" s="35" t="s">
        <v>12</v>
      </c>
      <c r="C6" s="3">
        <v>0</v>
      </c>
      <c r="D6" s="12">
        <f>(7*$C6)</f>
        <v>0</v>
      </c>
      <c r="E6" s="30"/>
      <c r="F6" s="6"/>
    </row>
    <row r="7" spans="1:6">
      <c r="A7" s="46" t="s">
        <v>32</v>
      </c>
      <c r="B7" s="58" t="s">
        <v>13</v>
      </c>
      <c r="C7" s="52">
        <v>0</v>
      </c>
      <c r="D7" s="66">
        <f>(5*$C$7)</f>
        <v>0</v>
      </c>
      <c r="E7" s="45"/>
      <c r="F7" s="5"/>
    </row>
    <row r="8" spans="1:6">
      <c r="A8" s="47"/>
      <c r="B8" s="60"/>
      <c r="C8" s="53"/>
      <c r="D8" s="66"/>
      <c r="E8" s="45"/>
      <c r="F8" s="7"/>
    </row>
    <row r="9" spans="1:6" ht="7.35" customHeight="1">
      <c r="A9" s="46" t="s">
        <v>33</v>
      </c>
      <c r="B9" s="58" t="s">
        <v>14</v>
      </c>
      <c r="C9" s="52">
        <v>0</v>
      </c>
      <c r="D9" s="66">
        <f>(3*$C$9)</f>
        <v>0</v>
      </c>
      <c r="E9" s="45"/>
      <c r="F9" s="7"/>
    </row>
    <row r="10" spans="1:6" ht="7.35" customHeight="1">
      <c r="A10" s="47"/>
      <c r="B10" s="60"/>
      <c r="C10" s="53"/>
      <c r="D10" s="66"/>
      <c r="E10" s="45"/>
    </row>
    <row r="11" spans="1:6" ht="20.100000000000001" customHeight="1">
      <c r="A11" s="17"/>
      <c r="B11" s="19" t="s">
        <v>4</v>
      </c>
      <c r="C11" s="13">
        <f>SUM(C6:C10)</f>
        <v>0</v>
      </c>
      <c r="D11" s="13">
        <f>SUM(D6:D10)</f>
        <v>0</v>
      </c>
      <c r="E11" s="31"/>
    </row>
    <row r="12" spans="1:6" ht="8.25" customHeight="1">
      <c r="E12" s="28"/>
    </row>
    <row r="13" spans="1:6">
      <c r="A13" s="10" t="s">
        <v>8</v>
      </c>
      <c r="B13" s="10"/>
      <c r="C13" s="10"/>
      <c r="D13" s="10"/>
      <c r="E13" s="29"/>
    </row>
    <row r="14" spans="1:6" s="2" customFormat="1" ht="20.100000000000001" customHeight="1">
      <c r="A14" s="20"/>
      <c r="B14" s="21" t="s">
        <v>1</v>
      </c>
      <c r="C14" s="11" t="s">
        <v>2</v>
      </c>
      <c r="D14" s="11" t="s">
        <v>3</v>
      </c>
      <c r="E14" s="14"/>
    </row>
    <row r="15" spans="1:6" ht="7.35" customHeight="1">
      <c r="A15" s="46" t="s">
        <v>34</v>
      </c>
      <c r="B15" s="58" t="s">
        <v>15</v>
      </c>
      <c r="C15" s="52">
        <v>0</v>
      </c>
      <c r="D15" s="66">
        <f>(6*$C$15)</f>
        <v>0</v>
      </c>
      <c r="E15" s="45"/>
    </row>
    <row r="16" spans="1:6" ht="7.35" customHeight="1">
      <c r="A16" s="47"/>
      <c r="B16" s="60"/>
      <c r="C16" s="53"/>
      <c r="D16" s="66"/>
      <c r="E16" s="45"/>
    </row>
    <row r="17" spans="1:5" ht="7.35" customHeight="1">
      <c r="A17" s="46" t="s">
        <v>35</v>
      </c>
      <c r="B17" s="58" t="s">
        <v>16</v>
      </c>
      <c r="C17" s="52">
        <v>0</v>
      </c>
      <c r="D17" s="66">
        <f>(10*$C$17)</f>
        <v>0</v>
      </c>
      <c r="E17" s="45"/>
    </row>
    <row r="18" spans="1:5" ht="7.35" customHeight="1">
      <c r="A18" s="47"/>
      <c r="B18" s="60"/>
      <c r="C18" s="53"/>
      <c r="D18" s="66"/>
      <c r="E18" s="45"/>
    </row>
    <row r="19" spans="1:5" ht="7.35" customHeight="1">
      <c r="A19" s="63" t="s">
        <v>55</v>
      </c>
      <c r="B19" s="58" t="s">
        <v>17</v>
      </c>
      <c r="C19" s="52">
        <v>0</v>
      </c>
      <c r="D19" s="66">
        <f>(10*$C$19)</f>
        <v>0</v>
      </c>
      <c r="E19" s="45"/>
    </row>
    <row r="20" spans="1:5" ht="7.35" customHeight="1">
      <c r="A20" s="64"/>
      <c r="B20" s="60"/>
      <c r="C20" s="53"/>
      <c r="D20" s="66"/>
      <c r="E20" s="45"/>
    </row>
    <row r="21" spans="1:5" s="1" customFormat="1" ht="7.35" customHeight="1">
      <c r="A21" s="63" t="s">
        <v>56</v>
      </c>
      <c r="B21" s="51" t="s">
        <v>18</v>
      </c>
      <c r="C21" s="57">
        <v>0</v>
      </c>
      <c r="D21" s="67">
        <f>(8.5*$C$21)</f>
        <v>0</v>
      </c>
      <c r="E21" s="34"/>
    </row>
    <row r="22" spans="1:5" s="1" customFormat="1" ht="7.35" customHeight="1">
      <c r="A22" s="64"/>
      <c r="B22" s="51"/>
      <c r="C22" s="57"/>
      <c r="D22" s="67"/>
      <c r="E22" s="34"/>
    </row>
    <row r="23" spans="1:5" s="1" customFormat="1" ht="7.35" customHeight="1">
      <c r="A23" s="63" t="s">
        <v>57</v>
      </c>
      <c r="B23" s="51" t="s">
        <v>12</v>
      </c>
      <c r="C23" s="57">
        <v>0</v>
      </c>
      <c r="D23" s="66">
        <f>(7*$C$23)</f>
        <v>0</v>
      </c>
      <c r="E23" s="34"/>
    </row>
    <row r="24" spans="1:5" s="1" customFormat="1" ht="7.35" customHeight="1">
      <c r="A24" s="64"/>
      <c r="B24" s="51"/>
      <c r="C24" s="57"/>
      <c r="D24" s="66"/>
      <c r="E24" s="34"/>
    </row>
    <row r="25" spans="1:5" s="1" customFormat="1" ht="7.35" customHeight="1">
      <c r="A25" s="63" t="s">
        <v>58</v>
      </c>
      <c r="B25" s="51" t="s">
        <v>19</v>
      </c>
      <c r="C25" s="57">
        <v>0</v>
      </c>
      <c r="D25" s="67">
        <f>(5.5*$C$25)</f>
        <v>0</v>
      </c>
      <c r="E25" s="34"/>
    </row>
    <row r="26" spans="1:5" s="1" customFormat="1" ht="7.35" customHeight="1">
      <c r="A26" s="64"/>
      <c r="B26" s="51"/>
      <c r="C26" s="57"/>
      <c r="D26" s="67"/>
      <c r="E26" s="34"/>
    </row>
    <row r="27" spans="1:5" s="1" customFormat="1" ht="7.35" customHeight="1">
      <c r="A27" s="63" t="s">
        <v>59</v>
      </c>
      <c r="B27" s="51" t="s">
        <v>20</v>
      </c>
      <c r="C27" s="57">
        <v>0</v>
      </c>
      <c r="D27" s="66">
        <f>(4*$C$27)</f>
        <v>0</v>
      </c>
      <c r="E27" s="34"/>
    </row>
    <row r="28" spans="1:5" s="1" customFormat="1" ht="7.35" customHeight="1">
      <c r="A28" s="64"/>
      <c r="B28" s="51"/>
      <c r="C28" s="57"/>
      <c r="D28" s="66"/>
      <c r="E28" s="34"/>
    </row>
    <row r="29" spans="1:5" s="1" customFormat="1" ht="7.35" customHeight="1">
      <c r="A29" s="75" t="s">
        <v>60</v>
      </c>
      <c r="B29" s="51" t="s">
        <v>21</v>
      </c>
      <c r="C29" s="57">
        <v>0</v>
      </c>
      <c r="D29" s="67">
        <f>(1.5*$C$29)</f>
        <v>0</v>
      </c>
      <c r="E29" s="34"/>
    </row>
    <row r="30" spans="1:5" s="1" customFormat="1" ht="7.35" customHeight="1">
      <c r="A30" s="75"/>
      <c r="B30" s="51"/>
      <c r="C30" s="57"/>
      <c r="D30" s="67"/>
      <c r="E30" s="34"/>
    </row>
    <row r="31" spans="1:5" s="1" customFormat="1">
      <c r="A31" s="46" t="s">
        <v>36</v>
      </c>
      <c r="B31" s="58" t="s">
        <v>61</v>
      </c>
      <c r="C31" s="57">
        <v>0</v>
      </c>
      <c r="D31" s="66">
        <f>IF($C$31=1,1,IF($C$31=2,2,IF($C$31=3,3,IF($C$31=4,4,IF($C$31=5,5,IF($C$31=6,6,IF($C$31=7,7,IF($C$31=8,8,IF($C$31=9,9,IF($C$31=10,10,IF($C$31&gt;=10,10,0)))))))))))</f>
        <v>0</v>
      </c>
      <c r="E31" s="34"/>
    </row>
    <row r="32" spans="1:5" s="1" customFormat="1">
      <c r="A32" s="47"/>
      <c r="B32" s="60"/>
      <c r="C32" s="57"/>
      <c r="D32" s="66"/>
      <c r="E32" s="34"/>
    </row>
    <row r="33" spans="1:5" s="1" customFormat="1" ht="7.35" customHeight="1">
      <c r="A33" s="56" t="s">
        <v>37</v>
      </c>
      <c r="B33" s="51" t="s">
        <v>17</v>
      </c>
      <c r="C33" s="57">
        <v>0</v>
      </c>
      <c r="D33" s="66">
        <f>(10*$C$33)</f>
        <v>0</v>
      </c>
      <c r="E33" s="34"/>
    </row>
    <row r="34" spans="1:5" s="1" customFormat="1" ht="7.35" customHeight="1">
      <c r="A34" s="56"/>
      <c r="B34" s="51"/>
      <c r="C34" s="57"/>
      <c r="D34" s="66"/>
      <c r="E34" s="34"/>
    </row>
    <row r="35" spans="1:5" s="1" customFormat="1" ht="7.35" customHeight="1">
      <c r="A35" s="56" t="s">
        <v>38</v>
      </c>
      <c r="B35" s="51" t="s">
        <v>13</v>
      </c>
      <c r="C35" s="57">
        <v>0</v>
      </c>
      <c r="D35" s="66">
        <f>(5*$C$35)</f>
        <v>0</v>
      </c>
      <c r="E35" s="34"/>
    </row>
    <row r="36" spans="1:5" s="1" customFormat="1" ht="7.35" customHeight="1">
      <c r="A36" s="56"/>
      <c r="B36" s="51"/>
      <c r="C36" s="57"/>
      <c r="D36" s="66"/>
      <c r="E36" s="34"/>
    </row>
    <row r="37" spans="1:5" ht="15" customHeight="1">
      <c r="A37" s="56" t="s">
        <v>65</v>
      </c>
      <c r="B37" s="58" t="s">
        <v>14</v>
      </c>
      <c r="C37" s="57">
        <v>0</v>
      </c>
      <c r="D37" s="66">
        <f>(3*$C$37)</f>
        <v>0</v>
      </c>
      <c r="E37" s="45"/>
    </row>
    <row r="38" spans="1:5" s="1" customFormat="1" ht="15" customHeight="1">
      <c r="A38" s="56"/>
      <c r="B38" s="59"/>
      <c r="C38" s="57"/>
      <c r="D38" s="66"/>
      <c r="E38" s="45"/>
    </row>
    <row r="39" spans="1:5">
      <c r="A39" s="56"/>
      <c r="B39" s="60"/>
      <c r="C39" s="57"/>
      <c r="D39" s="66"/>
      <c r="E39" s="45"/>
    </row>
    <row r="40" spans="1:5" s="2" customFormat="1" ht="20.100000000000001" customHeight="1">
      <c r="A40" s="20"/>
      <c r="B40" s="19" t="s">
        <v>4</v>
      </c>
      <c r="C40" s="13">
        <f>SUM($C$15:$C$39)</f>
        <v>0</v>
      </c>
      <c r="D40" s="13">
        <f>SUM($D$15:$D$39)</f>
        <v>0</v>
      </c>
      <c r="E40" s="14"/>
    </row>
    <row r="41" spans="1:5" ht="7.5" customHeight="1">
      <c r="E41" s="28"/>
    </row>
    <row r="42" spans="1:5">
      <c r="A42" s="10" t="s">
        <v>9</v>
      </c>
      <c r="B42" s="10"/>
      <c r="C42" s="10"/>
      <c r="D42" s="10"/>
      <c r="E42" s="29"/>
    </row>
    <row r="43" spans="1:5" s="2" customFormat="1" ht="20.100000000000001" customHeight="1">
      <c r="A43" s="20"/>
      <c r="B43" s="21" t="s">
        <v>1</v>
      </c>
      <c r="C43" s="25" t="s">
        <v>2</v>
      </c>
      <c r="D43" s="11" t="s">
        <v>3</v>
      </c>
      <c r="E43" s="14"/>
    </row>
    <row r="44" spans="1:5" ht="7.35" customHeight="1">
      <c r="A44" s="46" t="s">
        <v>63</v>
      </c>
      <c r="B44" s="51" t="s">
        <v>17</v>
      </c>
      <c r="C44" s="48">
        <v>0</v>
      </c>
      <c r="D44" s="66">
        <f>(10*$C$44)</f>
        <v>0</v>
      </c>
      <c r="E44" s="45"/>
    </row>
    <row r="45" spans="1:5" ht="7.35" customHeight="1">
      <c r="A45" s="47"/>
      <c r="B45" s="51"/>
      <c r="C45" s="49"/>
      <c r="D45" s="66"/>
      <c r="E45" s="45"/>
    </row>
    <row r="46" spans="1:5" ht="7.35" customHeight="1">
      <c r="A46" s="46" t="s">
        <v>39</v>
      </c>
      <c r="B46" s="51" t="s">
        <v>22</v>
      </c>
      <c r="C46" s="48">
        <v>0</v>
      </c>
      <c r="D46" s="66">
        <f>(15*$C$46)</f>
        <v>0</v>
      </c>
      <c r="E46" s="45"/>
    </row>
    <row r="47" spans="1:5" ht="7.35" customHeight="1">
      <c r="A47" s="47"/>
      <c r="B47" s="51"/>
      <c r="C47" s="49"/>
      <c r="D47" s="66"/>
      <c r="E47" s="45"/>
    </row>
    <row r="48" spans="1:5" ht="7.35" customHeight="1">
      <c r="A48" s="46" t="s">
        <v>40</v>
      </c>
      <c r="B48" s="51" t="s">
        <v>23</v>
      </c>
      <c r="C48" s="48">
        <v>0</v>
      </c>
      <c r="D48" s="66">
        <f>(20*$C$48)</f>
        <v>0</v>
      </c>
      <c r="E48" s="45"/>
    </row>
    <row r="49" spans="1:5" ht="7.35" customHeight="1">
      <c r="A49" s="47"/>
      <c r="B49" s="51"/>
      <c r="C49" s="49"/>
      <c r="D49" s="66"/>
      <c r="E49" s="45"/>
    </row>
    <row r="50" spans="1:5" s="1" customFormat="1" ht="7.35" customHeight="1">
      <c r="A50" s="46" t="s">
        <v>41</v>
      </c>
      <c r="B50" s="51" t="s">
        <v>17</v>
      </c>
      <c r="C50" s="48">
        <v>0</v>
      </c>
      <c r="D50" s="66">
        <f>(10*$C$50)</f>
        <v>0</v>
      </c>
      <c r="E50" s="45"/>
    </row>
    <row r="51" spans="1:5" s="1" customFormat="1" ht="7.35" customHeight="1">
      <c r="A51" s="47"/>
      <c r="B51" s="51"/>
      <c r="C51" s="49"/>
      <c r="D51" s="66"/>
      <c r="E51" s="45"/>
    </row>
    <row r="52" spans="1:5" s="1" customFormat="1" ht="7.35" customHeight="1">
      <c r="A52" s="46" t="s">
        <v>42</v>
      </c>
      <c r="B52" s="51" t="s">
        <v>23</v>
      </c>
      <c r="C52" s="48">
        <v>0</v>
      </c>
      <c r="D52" s="66">
        <f>(20*$C$52)</f>
        <v>0</v>
      </c>
      <c r="E52" s="45"/>
    </row>
    <row r="53" spans="1:5" s="1" customFormat="1" ht="7.35" customHeight="1">
      <c r="A53" s="47"/>
      <c r="B53" s="51"/>
      <c r="C53" s="49"/>
      <c r="D53" s="66"/>
      <c r="E53" s="45"/>
    </row>
    <row r="54" spans="1:5" s="1" customFormat="1" ht="7.35" customHeight="1">
      <c r="A54" s="46" t="s">
        <v>43</v>
      </c>
      <c r="B54" s="51" t="s">
        <v>17</v>
      </c>
      <c r="C54" s="52">
        <v>0</v>
      </c>
      <c r="D54" s="68">
        <f>(10*$C$54)</f>
        <v>0</v>
      </c>
      <c r="E54" s="34"/>
    </row>
    <row r="55" spans="1:5" s="1" customFormat="1" ht="7.35" customHeight="1">
      <c r="A55" s="47"/>
      <c r="B55" s="51"/>
      <c r="C55" s="53"/>
      <c r="D55" s="69"/>
      <c r="E55" s="34"/>
    </row>
    <row r="56" spans="1:5" ht="7.35" customHeight="1">
      <c r="A56" s="46" t="s">
        <v>44</v>
      </c>
      <c r="B56" s="51" t="s">
        <v>22</v>
      </c>
      <c r="C56" s="48">
        <v>0</v>
      </c>
      <c r="D56" s="66">
        <f>(15*$C$56)</f>
        <v>0</v>
      </c>
      <c r="E56" s="45"/>
    </row>
    <row r="57" spans="1:5" ht="7.35" customHeight="1">
      <c r="A57" s="47"/>
      <c r="B57" s="51"/>
      <c r="C57" s="49"/>
      <c r="D57" s="66"/>
      <c r="E57" s="45"/>
    </row>
    <row r="58" spans="1:5" s="1" customFormat="1" ht="7.35" customHeight="1">
      <c r="A58" s="46" t="s">
        <v>45</v>
      </c>
      <c r="B58" s="51" t="s">
        <v>23</v>
      </c>
      <c r="C58" s="52">
        <v>0</v>
      </c>
      <c r="D58" s="68">
        <f>(20*$C$58)</f>
        <v>0</v>
      </c>
      <c r="E58" s="30"/>
    </row>
    <row r="59" spans="1:5" s="1" customFormat="1" ht="7.35" customHeight="1">
      <c r="A59" s="47"/>
      <c r="B59" s="51"/>
      <c r="C59" s="53"/>
      <c r="D59" s="69"/>
      <c r="E59" s="30"/>
    </row>
    <row r="60" spans="1:5" s="2" customFormat="1" ht="20.100000000000001" customHeight="1">
      <c r="A60" s="20"/>
      <c r="B60" s="19" t="s">
        <v>4</v>
      </c>
      <c r="C60" s="26">
        <f>SUM($C$44:$C$59)</f>
        <v>0</v>
      </c>
      <c r="D60" s="13">
        <f>SUM($D$44:$D$59)</f>
        <v>0</v>
      </c>
      <c r="E60" s="14"/>
    </row>
    <row r="61" spans="1:5" s="2" customFormat="1" ht="7.35" customHeight="1">
      <c r="A61" s="20"/>
      <c r="B61" s="14"/>
      <c r="C61" s="31"/>
      <c r="D61" s="31"/>
      <c r="E61" s="14"/>
    </row>
    <row r="62" spans="1:5" s="2" customFormat="1" ht="6.75" customHeight="1">
      <c r="A62" s="20"/>
      <c r="B62" s="14"/>
      <c r="C62" s="14"/>
      <c r="D62" s="14"/>
      <c r="E62" s="14"/>
    </row>
    <row r="63" spans="1:5">
      <c r="A63" s="10" t="s">
        <v>10</v>
      </c>
      <c r="B63" s="10"/>
      <c r="C63" s="10"/>
      <c r="D63" s="10"/>
      <c r="E63" s="29"/>
    </row>
    <row r="64" spans="1:5" s="2" customFormat="1" ht="20.100000000000001" customHeight="1">
      <c r="A64" s="20"/>
      <c r="B64" s="11" t="s">
        <v>1</v>
      </c>
      <c r="C64" s="11" t="s">
        <v>2</v>
      </c>
      <c r="D64" s="11" t="s">
        <v>3</v>
      </c>
      <c r="E64" s="14"/>
    </row>
    <row r="65" spans="1:6" s="37" customFormat="1" ht="15" customHeight="1">
      <c r="A65" s="56" t="s">
        <v>46</v>
      </c>
      <c r="B65" s="58" t="s">
        <v>24</v>
      </c>
      <c r="C65" s="52">
        <v>0</v>
      </c>
      <c r="D65" s="68">
        <f>(20*$C$65)</f>
        <v>0</v>
      </c>
      <c r="E65" s="36"/>
    </row>
    <row r="66" spans="1:6" s="39" customFormat="1" ht="15" customHeight="1">
      <c r="A66" s="56"/>
      <c r="B66" s="60"/>
      <c r="C66" s="53"/>
      <c r="D66" s="69"/>
      <c r="E66" s="38"/>
    </row>
    <row r="67" spans="1:6" s="39" customFormat="1" ht="15" customHeight="1">
      <c r="A67" s="46" t="s">
        <v>47</v>
      </c>
      <c r="B67" s="58" t="s">
        <v>25</v>
      </c>
      <c r="C67" s="52">
        <v>0</v>
      </c>
      <c r="D67" s="68">
        <f>(5*$C$67)</f>
        <v>0</v>
      </c>
      <c r="E67" s="38"/>
    </row>
    <row r="68" spans="1:6" ht="15" customHeight="1">
      <c r="A68" s="47"/>
      <c r="B68" s="60"/>
      <c r="C68" s="76"/>
      <c r="D68" s="77"/>
      <c r="E68" s="30"/>
    </row>
    <row r="69" spans="1:6" ht="11.25" customHeight="1">
      <c r="A69" s="73" t="s">
        <v>48</v>
      </c>
      <c r="B69" s="54" t="s">
        <v>26</v>
      </c>
      <c r="C69" s="61">
        <v>0</v>
      </c>
      <c r="D69" s="70">
        <f>(30*$C$69)</f>
        <v>0</v>
      </c>
      <c r="E69" s="50"/>
    </row>
    <row r="70" spans="1:6" s="1" customFormat="1" ht="11.25" customHeight="1">
      <c r="A70" s="74"/>
      <c r="B70" s="55"/>
      <c r="C70" s="62"/>
      <c r="D70" s="70"/>
      <c r="E70" s="50"/>
    </row>
    <row r="71" spans="1:6" ht="11.25" customHeight="1">
      <c r="A71" s="73" t="s">
        <v>49</v>
      </c>
      <c r="B71" s="54" t="s">
        <v>27</v>
      </c>
      <c r="C71" s="52">
        <v>0</v>
      </c>
      <c r="D71" s="70">
        <f>(20*$C$71)</f>
        <v>0</v>
      </c>
      <c r="E71" s="50"/>
    </row>
    <row r="72" spans="1:6" ht="11.25" customHeight="1">
      <c r="A72" s="74"/>
      <c r="B72" s="55"/>
      <c r="C72" s="53"/>
      <c r="D72" s="70"/>
      <c r="E72" s="50"/>
    </row>
    <row r="73" spans="1:6" ht="11.25" customHeight="1">
      <c r="A73" s="73" t="s">
        <v>50</v>
      </c>
      <c r="B73" s="54" t="s">
        <v>27</v>
      </c>
      <c r="C73" s="52">
        <v>0</v>
      </c>
      <c r="D73" s="70">
        <f>(20*$C$73)</f>
        <v>0</v>
      </c>
      <c r="E73" s="50"/>
    </row>
    <row r="74" spans="1:6" ht="11.25" customHeight="1">
      <c r="A74" s="74"/>
      <c r="B74" s="55"/>
      <c r="C74" s="53"/>
      <c r="D74" s="70"/>
      <c r="E74" s="50"/>
    </row>
    <row r="75" spans="1:6" s="2" customFormat="1" ht="20.100000000000001" customHeight="1">
      <c r="A75" s="20"/>
      <c r="B75" s="11" t="s">
        <v>4</v>
      </c>
      <c r="C75" s="13">
        <f>SUM($C$65:$C$74)</f>
        <v>0</v>
      </c>
      <c r="D75" s="13">
        <f>SUM($D$65:$D$74)</f>
        <v>0</v>
      </c>
      <c r="E75" s="14"/>
    </row>
    <row r="76" spans="1:6" ht="7.35" customHeight="1">
      <c r="E76" s="28"/>
    </row>
    <row r="77" spans="1:6">
      <c r="A77" s="10" t="s">
        <v>11</v>
      </c>
      <c r="B77" s="10"/>
      <c r="C77" s="10"/>
      <c r="D77" s="10"/>
      <c r="E77" s="29"/>
    </row>
    <row r="78" spans="1:6" s="2" customFormat="1" ht="20.100000000000001" customHeight="1">
      <c r="A78" s="20"/>
      <c r="B78" s="21" t="s">
        <v>1</v>
      </c>
      <c r="C78" s="11" t="s">
        <v>2</v>
      </c>
      <c r="D78" s="11" t="s">
        <v>3</v>
      </c>
      <c r="E78" s="32"/>
    </row>
    <row r="79" spans="1:6" ht="15" customHeight="1">
      <c r="A79" s="46" t="s">
        <v>51</v>
      </c>
      <c r="B79" s="54" t="s">
        <v>28</v>
      </c>
      <c r="C79" s="52">
        <v>0</v>
      </c>
      <c r="D79" s="66">
        <f>(8*$C$79)</f>
        <v>0</v>
      </c>
      <c r="E79" s="45"/>
    </row>
    <row r="80" spans="1:6" ht="15" customHeight="1">
      <c r="A80" s="47"/>
      <c r="B80" s="55"/>
      <c r="C80" s="53"/>
      <c r="D80" s="66"/>
      <c r="E80" s="45"/>
      <c r="F80" s="6"/>
    </row>
    <row r="81" spans="1:6" ht="15" customHeight="1">
      <c r="A81" s="46" t="s">
        <v>52</v>
      </c>
      <c r="B81" s="54" t="s">
        <v>29</v>
      </c>
      <c r="C81" s="52">
        <v>0</v>
      </c>
      <c r="D81" s="66">
        <f>(5*$C$81)</f>
        <v>0</v>
      </c>
      <c r="E81" s="45"/>
      <c r="F81" s="5"/>
    </row>
    <row r="82" spans="1:6" ht="15" customHeight="1">
      <c r="A82" s="47"/>
      <c r="B82" s="55"/>
      <c r="C82" s="53"/>
      <c r="D82" s="66"/>
      <c r="E82" s="45"/>
    </row>
    <row r="83" spans="1:6" ht="15" customHeight="1">
      <c r="A83" s="46" t="s">
        <v>53</v>
      </c>
      <c r="B83" s="54" t="s">
        <v>29</v>
      </c>
      <c r="C83" s="52">
        <v>0</v>
      </c>
      <c r="D83" s="66">
        <f>(5*$C$83)</f>
        <v>0</v>
      </c>
      <c r="E83" s="45"/>
      <c r="F83" s="4"/>
    </row>
    <row r="84" spans="1:6" ht="15" customHeight="1">
      <c r="A84" s="47"/>
      <c r="B84" s="55"/>
      <c r="C84" s="53"/>
      <c r="D84" s="66"/>
      <c r="E84" s="45"/>
    </row>
    <row r="85" spans="1:6" ht="15" customHeight="1">
      <c r="A85" s="46" t="s">
        <v>64</v>
      </c>
      <c r="B85" s="54" t="s">
        <v>30</v>
      </c>
      <c r="C85" s="52">
        <v>0</v>
      </c>
      <c r="D85" s="66">
        <f>(3*$C$85)</f>
        <v>0</v>
      </c>
      <c r="E85" s="45"/>
    </row>
    <row r="86" spans="1:6" s="1" customFormat="1" ht="15" customHeight="1">
      <c r="A86" s="47"/>
      <c r="B86" s="55"/>
      <c r="C86" s="53"/>
      <c r="D86" s="66"/>
      <c r="E86" s="45"/>
    </row>
    <row r="87" spans="1:6" s="4" customFormat="1" ht="20.100000000000001" customHeight="1">
      <c r="A87" s="20"/>
      <c r="B87" s="11" t="s">
        <v>4</v>
      </c>
      <c r="C87" s="42">
        <f>SUM($C$79:$C$86)</f>
        <v>0</v>
      </c>
      <c r="D87" s="40">
        <f>SUM($D$79:$D$86)</f>
        <v>0</v>
      </c>
      <c r="E87" s="15"/>
    </row>
    <row r="88" spans="1:6">
      <c r="A88" s="17"/>
      <c r="B88" s="14"/>
      <c r="C88" s="14"/>
      <c r="D88" s="14"/>
      <c r="E88" s="15"/>
    </row>
    <row r="89" spans="1:6" s="2" customFormat="1">
      <c r="A89" s="22"/>
      <c r="B89" s="71" t="s">
        <v>5</v>
      </c>
      <c r="C89" s="72"/>
      <c r="D89" s="41">
        <f>SUM($D$11,$D$40,$D$60,$D$75,$D$87)</f>
        <v>0</v>
      </c>
      <c r="E89" s="33"/>
    </row>
    <row r="90" spans="1:6">
      <c r="A90" s="24"/>
      <c r="E90" s="28"/>
    </row>
    <row r="91" spans="1:6" hidden="1"/>
    <row r="92" spans="1:6" hidden="1"/>
    <row r="93" spans="1:6" hidden="1"/>
    <row r="94" spans="1:6" hidden="1"/>
    <row r="95" spans="1:6">
      <c r="A95" s="23"/>
    </row>
    <row r="96" spans="1:6">
      <c r="A96" s="44" t="s">
        <v>6</v>
      </c>
      <c r="B96" s="44"/>
      <c r="C96" s="44"/>
      <c r="D96" s="44"/>
      <c r="E96" s="44"/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4" hidden="1"/>
    <row r="114" spans="1:4" hidden="1"/>
    <row r="115" spans="1:4" hidden="1"/>
    <row r="116" spans="1:4"/>
    <row r="117" spans="1:4">
      <c r="A117" s="23"/>
      <c r="B117" s="23"/>
      <c r="C117" s="23"/>
      <c r="D117" s="23"/>
    </row>
    <row r="118" spans="1:4"/>
    <row r="119" spans="1:4">
      <c r="A119" s="44" t="s">
        <v>31</v>
      </c>
      <c r="B119" s="44"/>
      <c r="C119" s="44"/>
      <c r="D119" s="44"/>
    </row>
    <row r="120" spans="1:4"/>
    <row r="121" spans="1:4"/>
    <row r="122" spans="1:4"/>
    <row r="123" spans="1:4"/>
    <row r="124" spans="1:4"/>
    <row r="125" spans="1:4"/>
    <row r="126" spans="1:4"/>
    <row r="127" spans="1:4"/>
    <row r="128" spans="1:4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sheetProtection password="8D0A" sheet="1" objects="1" scenarios="1"/>
  <mergeCells count="147">
    <mergeCell ref="D54:D55"/>
    <mergeCell ref="A65:A66"/>
    <mergeCell ref="B65:B66"/>
    <mergeCell ref="C65:C66"/>
    <mergeCell ref="D65:D66"/>
    <mergeCell ref="A67:A68"/>
    <mergeCell ref="B67:B68"/>
    <mergeCell ref="C67:C68"/>
    <mergeCell ref="D67:D68"/>
    <mergeCell ref="A29:A30"/>
    <mergeCell ref="A31:A32"/>
    <mergeCell ref="A33:A34"/>
    <mergeCell ref="A35:A36"/>
    <mergeCell ref="B35:B36"/>
    <mergeCell ref="B33:B34"/>
    <mergeCell ref="B31:B32"/>
    <mergeCell ref="B29:B30"/>
    <mergeCell ref="C35:C36"/>
    <mergeCell ref="C33:C34"/>
    <mergeCell ref="C31:C32"/>
    <mergeCell ref="C29:C30"/>
    <mergeCell ref="A21:A22"/>
    <mergeCell ref="A23:A24"/>
    <mergeCell ref="A25:A26"/>
    <mergeCell ref="A27:A28"/>
    <mergeCell ref="B27:B28"/>
    <mergeCell ref="B25:B26"/>
    <mergeCell ref="B23:B24"/>
    <mergeCell ref="B21:B22"/>
    <mergeCell ref="C27:C28"/>
    <mergeCell ref="C25:C26"/>
    <mergeCell ref="C23:C24"/>
    <mergeCell ref="C21:C22"/>
    <mergeCell ref="C83:C84"/>
    <mergeCell ref="B83:B84"/>
    <mergeCell ref="A85:A86"/>
    <mergeCell ref="C85:C86"/>
    <mergeCell ref="E85:E86"/>
    <mergeCell ref="D83:D84"/>
    <mergeCell ref="E79:E80"/>
    <mergeCell ref="E81:E82"/>
    <mergeCell ref="A83:A84"/>
    <mergeCell ref="B85:B86"/>
    <mergeCell ref="E83:E84"/>
    <mergeCell ref="D85:D86"/>
    <mergeCell ref="A81:A82"/>
    <mergeCell ref="E46:E47"/>
    <mergeCell ref="D58:D59"/>
    <mergeCell ref="A96:E96"/>
    <mergeCell ref="D7:D8"/>
    <mergeCell ref="D9:D10"/>
    <mergeCell ref="D15:D16"/>
    <mergeCell ref="D17:D18"/>
    <mergeCell ref="D19:D20"/>
    <mergeCell ref="D37:D39"/>
    <mergeCell ref="D44:D45"/>
    <mergeCell ref="D46:D47"/>
    <mergeCell ref="D48:D49"/>
    <mergeCell ref="D50:D51"/>
    <mergeCell ref="D52:D53"/>
    <mergeCell ref="D56:D57"/>
    <mergeCell ref="D69:D70"/>
    <mergeCell ref="D71:D72"/>
    <mergeCell ref="D73:D74"/>
    <mergeCell ref="D79:D80"/>
    <mergeCell ref="D81:D82"/>
    <mergeCell ref="B89:C89"/>
    <mergeCell ref="A69:A70"/>
    <mergeCell ref="A71:A72"/>
    <mergeCell ref="A73:A74"/>
    <mergeCell ref="B2:C2"/>
    <mergeCell ref="B44:B45"/>
    <mergeCell ref="B7:B8"/>
    <mergeCell ref="B9:B10"/>
    <mergeCell ref="E44:E45"/>
    <mergeCell ref="E37:E39"/>
    <mergeCell ref="E19:E20"/>
    <mergeCell ref="E17:E18"/>
    <mergeCell ref="E15:E16"/>
    <mergeCell ref="E9:E10"/>
    <mergeCell ref="E7:E8"/>
    <mergeCell ref="D35:D36"/>
    <mergeCell ref="D33:D34"/>
    <mergeCell ref="D31:D32"/>
    <mergeCell ref="D29:D30"/>
    <mergeCell ref="D27:D28"/>
    <mergeCell ref="D25:D26"/>
    <mergeCell ref="D23:D24"/>
    <mergeCell ref="D21:D22"/>
    <mergeCell ref="B71:B72"/>
    <mergeCell ref="B73:B74"/>
    <mergeCell ref="B79:B80"/>
    <mergeCell ref="C71:C72"/>
    <mergeCell ref="C73:C74"/>
    <mergeCell ref="A79:A80"/>
    <mergeCell ref="B81:B82"/>
    <mergeCell ref="C79:C80"/>
    <mergeCell ref="C81:C82"/>
    <mergeCell ref="A7:A8"/>
    <mergeCell ref="A9:A10"/>
    <mergeCell ref="C7:C8"/>
    <mergeCell ref="C9:C10"/>
    <mergeCell ref="A15:A16"/>
    <mergeCell ref="A17:A18"/>
    <mergeCell ref="A19:A20"/>
    <mergeCell ref="C15:C16"/>
    <mergeCell ref="C17:C18"/>
    <mergeCell ref="C19:C20"/>
    <mergeCell ref="B15:B16"/>
    <mergeCell ref="B17:B18"/>
    <mergeCell ref="B19:B20"/>
    <mergeCell ref="B69:B70"/>
    <mergeCell ref="A37:A39"/>
    <mergeCell ref="A44:A45"/>
    <mergeCell ref="A46:A47"/>
    <mergeCell ref="C37:C39"/>
    <mergeCell ref="C44:C45"/>
    <mergeCell ref="C46:C47"/>
    <mergeCell ref="B46:B47"/>
    <mergeCell ref="B37:B39"/>
    <mergeCell ref="B50:B51"/>
    <mergeCell ref="A48:A49"/>
    <mergeCell ref="C69:C70"/>
    <mergeCell ref="A119:D119"/>
    <mergeCell ref="E48:E49"/>
    <mergeCell ref="A56:A57"/>
    <mergeCell ref="E56:E57"/>
    <mergeCell ref="C48:C49"/>
    <mergeCell ref="C56:C57"/>
    <mergeCell ref="E69:E70"/>
    <mergeCell ref="E71:E72"/>
    <mergeCell ref="E73:E74"/>
    <mergeCell ref="B48:B49"/>
    <mergeCell ref="B56:B57"/>
    <mergeCell ref="A50:A51"/>
    <mergeCell ref="A52:A53"/>
    <mergeCell ref="E50:E51"/>
    <mergeCell ref="E52:E53"/>
    <mergeCell ref="B52:B53"/>
    <mergeCell ref="C50:C51"/>
    <mergeCell ref="C52:C53"/>
    <mergeCell ref="A58:A59"/>
    <mergeCell ref="B58:B59"/>
    <mergeCell ref="C58:C59"/>
    <mergeCell ref="A54:A55"/>
    <mergeCell ref="B54:B55"/>
    <mergeCell ref="C54:C55"/>
  </mergeCells>
  <pageMargins left="0.42" right="0.16" top="1.7604166666666667" bottom="0.54" header="0.31496062992125984" footer="0.31496062992125984"/>
  <pageSetup orientation="portrait" verticalDpi="0" r:id="rId1"/>
  <headerFooter>
    <oddHeader>&amp;C&amp;G</oddHeader>
    <oddFooter>&amp;C&amp;"-,Negrito"Obs.: O Docente deverá rubricar a 1ª pagina</oddFooter>
  </headerFooter>
  <ignoredErrors>
    <ignoredError sqref="D41:D42 D62 D57 D18 D53 D39 D2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Plan1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Ufjf</dc:creator>
  <cp:lastModifiedBy>Ufjf</cp:lastModifiedBy>
  <cp:lastPrinted>2018-08-08T14:24:43Z</cp:lastPrinted>
  <dcterms:created xsi:type="dcterms:W3CDTF">2018-07-25T13:48:01Z</dcterms:created>
  <dcterms:modified xsi:type="dcterms:W3CDTF">2018-08-13T18:36:37Z</dcterms:modified>
</cp:coreProperties>
</file>