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647c7ab76812d8e0/Documentos-OD/UFJF/coordenacao/Credenciamentos/"/>
    </mc:Choice>
  </mc:AlternateContent>
  <xr:revisionPtr revIDLastSave="0" documentId="8_{8C77D807-E97B-4BFC-8CF0-3B0C685706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a de acompanhamento anual" sheetId="1" r:id="rId1"/>
    <sheet name="Tabela Quadriê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2" l="1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73" i="2" s="1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33" i="2" s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73" i="1" s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3" i="1" s="1"/>
</calcChain>
</file>

<file path=xl/sharedStrings.xml><?xml version="1.0" encoding="utf-8"?>
<sst xmlns="http://schemas.openxmlformats.org/spreadsheetml/2006/main" count="149" uniqueCount="73">
  <si>
    <r>
      <rPr>
        <b/>
        <sz val="12"/>
        <color theme="1"/>
        <rFont val="Calibri"/>
      </rPr>
      <t xml:space="preserve">TABELA DE PONTUAÇÃO DA PRODUÇÃO E ATIVIDADES - </t>
    </r>
    <r>
      <rPr>
        <b/>
        <sz val="12"/>
        <color rgb="FFFF0000"/>
        <rFont val="Calibri"/>
      </rPr>
      <t>ANUAL</t>
    </r>
  </si>
  <si>
    <t>ITENS</t>
  </si>
  <si>
    <t>QUANTIDADE</t>
  </si>
  <si>
    <t>SOMA [POR ITEM]</t>
  </si>
  <si>
    <t>Produção bibliográfica (70 pontos média/quadriênio)</t>
  </si>
  <si>
    <t>Artigo em Periódicos A1 (100 pontos) [É por item?]</t>
  </si>
  <si>
    <t>Artigo em Periódicos A2 (90 pontos)</t>
  </si>
  <si>
    <t>Artigo em Periódicos A3 (80 pontos)</t>
  </si>
  <si>
    <t>Artigo em Periódicos A4 (70 pontos)</t>
  </si>
  <si>
    <t>Artigo em Periódicos B1 (60 pontos)</t>
  </si>
  <si>
    <t>Artigos em Periódicos B2 (50 pontos)</t>
  </si>
  <si>
    <t>Artigos em Periódicos B3 (30 pontos)</t>
  </si>
  <si>
    <t>Artigos em Periódicos B4 (20 pontos)</t>
  </si>
  <si>
    <t>Organização de Dossiê Periódico – A (50 pontos)</t>
  </si>
  <si>
    <t>Organização de Dossiê Periódico – B (30 pontos)</t>
  </si>
  <si>
    <t>Organização de Anais de Eventos Internacionais (20 pontos)</t>
  </si>
  <si>
    <t>Organização de Anais de Eventos Nacionais (15 pontos)</t>
  </si>
  <si>
    <t>Artigos em Periódicos Internacionais fora do Qualis (70 pontos)</t>
  </si>
  <si>
    <t>Publicação Livro L1 (250 pontos)</t>
  </si>
  <si>
    <t>Publicação Livro L2 (200 pontos)</t>
  </si>
  <si>
    <t>Publicação Livro L3 (150 pontos)</t>
  </si>
  <si>
    <t>Publicação Livro L4 (100 pontos)</t>
  </si>
  <si>
    <t>Publicação Livro L5 (50 pontos)</t>
  </si>
  <si>
    <t>Publicação de Capítulo de Livros L1 (85 pontos)</t>
  </si>
  <si>
    <t>Publicação de Capítulo de Livros L2 (70 pontos)</t>
  </si>
  <si>
    <t>Publicação de Capítulo de Livros L3 (55 pontos)</t>
  </si>
  <si>
    <t>Publicação de Capítulo de Livros L4 (35 pontos)</t>
  </si>
  <si>
    <t>Publicação de Capítulo de Livros L5 (20 pontos)</t>
  </si>
  <si>
    <t>Resenhas / Prefácio / Posfácio / Orelha de livro/ Publicação em Magazines e Jornais / Websites com ISSN, Blogs (10 pontos)</t>
  </si>
  <si>
    <t>Realização de Entrevista (15 pontos)</t>
  </si>
  <si>
    <t>TOTAL</t>
  </si>
  <si>
    <t>Produção técnica (30 pontos média/quadriênio)</t>
  </si>
  <si>
    <t>Curso ministrado em IES internacional (40 pontos)</t>
  </si>
  <si>
    <t>Conferência em IES internacional (30 pontos)</t>
  </si>
  <si>
    <t>Organização de eventos internacionais (30 pontos)</t>
  </si>
  <si>
    <t>Curso ministrado em IES Nacional (30 pontos)</t>
  </si>
  <si>
    <t>Organização de eventos nacionais (15 pontos)</t>
  </si>
  <si>
    <t>Conferência ministrada nacional (20 pontos)</t>
  </si>
  <si>
    <t>Membro de sociedade científica internacional (15 pontos)</t>
  </si>
  <si>
    <t>Apresentação de trabalho em eventos internacionais (20 pontos)</t>
  </si>
  <si>
    <t>Tradução de livro (40 pontos)</t>
  </si>
  <si>
    <t>Tradução de artigo e/ou capítulo (20 pontos)</t>
  </si>
  <si>
    <t>Bolsa Produtividade (45 pontos/ano)</t>
  </si>
  <si>
    <t>Bolsa de Iniciação Científica (10 pontos/ano)</t>
  </si>
  <si>
    <t>Liderança em grupo de pesquisa (10 pontos/ano)</t>
  </si>
  <si>
    <t>Projeto aprovado por agência de fomento (ex: Edital Universal, Humanidades, etc.) (35 pontos)</t>
  </si>
  <si>
    <t>Produção de material acadêmico na forma de mídia eletrônica, filmes, vídeos, audiovisuais e similares (30 pontos)</t>
  </si>
  <si>
    <t>Criação e manutenção de Projetos de divulgação científica (15 pontos/ano)</t>
  </si>
  <si>
    <t>Assessoria, consultoria ou participação em órgão de fomento (10 pontos)</t>
  </si>
  <si>
    <t>Elaboração de parecer para periódico indexado da área de avaliação de projetos para agência de fomento, avaliação de textos submetidos a editoras (10 pontos)</t>
  </si>
  <si>
    <t>Participação em banca externa (PPG) (15 pontos)</t>
  </si>
  <si>
    <t>Banca de TCC / Leitor Crítico de TCC/Banca de Especialização (5 pontos)</t>
  </si>
  <si>
    <t>Participação em banca interna (PPG) (10 pontos)</t>
  </si>
  <si>
    <t>Participação de banca internacional (15 pontos)</t>
  </si>
  <si>
    <t>Participação na elaboração das provas do PISM (banca de elaboração e consultoria) (15 pontos)</t>
  </si>
  <si>
    <t>Coordenação do PISM (15 pontos)</t>
  </si>
  <si>
    <t>Coordenação de projeto de extensão (25 pontos/ano)</t>
  </si>
  <si>
    <t>Curso de extensão (20 pontos)</t>
  </si>
  <si>
    <t>Elaboração de material didático (25 pontos)</t>
  </si>
  <si>
    <t>Participação em banca de comissão avaliadora (CAPES/CNPQ) (15 pontos)</t>
  </si>
  <si>
    <t>Participação em banca de comissão avaliadora (Concurso Público) (20 pontos)</t>
  </si>
  <si>
    <t>Editoria Científica (40 pontos/ano)</t>
  </si>
  <si>
    <t>Exercício do cargo ou da função administrativa (Reitor, Vice-Reitor, Pró-Reitor, Diretor de Unidade ou cargos de direção que exijam dedicação comparável) (60 pontos/ano)</t>
  </si>
  <si>
    <t>Coordenação de Laboratórios de Pesquisa (20 pontos/ano)</t>
  </si>
  <si>
    <t>Coordenação de Linha de Pesquisa (20 pontos/ano)</t>
  </si>
  <si>
    <t>Coordenação de Pós-Graduação (50 pontos/ano)</t>
  </si>
  <si>
    <t>Chefia de Departamento (40 pontos/ano)</t>
  </si>
  <si>
    <t>Coordenação de Curso (40 pontos/ano)</t>
  </si>
  <si>
    <t>Participação em comissões internas (02 pontos/cada)</t>
  </si>
  <si>
    <r>
      <rPr>
        <b/>
        <sz val="12"/>
        <color theme="1"/>
        <rFont val="Calibri"/>
      </rPr>
      <t xml:space="preserve">TABELA DE PONTUAÇÃO DA PRODUÇÃO E ATIVIDADES - </t>
    </r>
    <r>
      <rPr>
        <b/>
        <sz val="12"/>
        <color rgb="FFFF0000"/>
        <rFont val="Calibri"/>
      </rPr>
      <t>QUADRIÊNIO</t>
    </r>
  </si>
  <si>
    <t>Atenção: nesta tabela devem constar os dados dos 4 últimos anos de produção.</t>
  </si>
  <si>
    <t>Docente:</t>
  </si>
  <si>
    <t>Nome: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</si>
</sst>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FFFFFF"/>
      <name val="Calibri"/>
    </font>
    <font>
      <sz val="12"/>
      <color theme="0"/>
      <name val="Calibri"/>
    </font>
    <font>
      <b/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6E1E1"/>
        <bgColor rgb="FFF6E1E1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0B5394"/>
        <bgColor rgb="FF0B5394"/>
      </patternFill>
    </fill>
    <fill>
      <patternFill patternType="solid">
        <fgColor rgb="FF9FC5E8"/>
        <bgColor rgb="FF9FC5E8"/>
      </patternFill>
    </fill>
    <fill>
      <patternFill patternType="solid">
        <fgColor rgb="FF3D85C6"/>
        <bgColor rgb="FF3D85C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0" xfId="0" applyFont="1" applyFill="1"/>
    <xf numFmtId="0" fontId="1" fillId="2" borderId="5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2" borderId="8" xfId="0" applyFont="1" applyFill="1" applyBorder="1"/>
    <xf numFmtId="0" fontId="2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wrapText="1"/>
    </xf>
    <xf numFmtId="0" fontId="1" fillId="4" borderId="9" xfId="0" applyFont="1" applyFill="1" applyBorder="1"/>
    <xf numFmtId="0" fontId="4" fillId="0" borderId="9" xfId="0" applyFont="1" applyBorder="1" applyAlignment="1">
      <alignment wrapText="1"/>
    </xf>
    <xf numFmtId="0" fontId="1" fillId="0" borderId="9" xfId="0" applyFont="1" applyBorder="1"/>
    <xf numFmtId="0" fontId="1" fillId="5" borderId="10" xfId="0" applyFont="1" applyFill="1" applyBorder="1" applyAlignment="1">
      <alignment wrapText="1"/>
    </xf>
    <xf numFmtId="0" fontId="1" fillId="5" borderId="11" xfId="0" applyFont="1" applyFill="1" applyBorder="1"/>
    <xf numFmtId="0" fontId="1" fillId="5" borderId="8" xfId="0" applyFont="1" applyFill="1" applyBorder="1"/>
    <xf numFmtId="0" fontId="2" fillId="6" borderId="1" xfId="0" applyFont="1" applyFill="1" applyBorder="1" applyAlignment="1">
      <alignment horizontal="left" wrapText="1"/>
    </xf>
    <xf numFmtId="0" fontId="1" fillId="6" borderId="2" xfId="0" applyFont="1" applyFill="1" applyBorder="1"/>
    <xf numFmtId="0" fontId="1" fillId="6" borderId="3" xfId="0" applyFont="1" applyFill="1" applyBorder="1"/>
    <xf numFmtId="0" fontId="5" fillId="7" borderId="4" xfId="0" applyFont="1" applyFill="1" applyBorder="1" applyAlignment="1">
      <alignment wrapText="1"/>
    </xf>
    <xf numFmtId="0" fontId="6" fillId="7" borderId="0" xfId="0" applyFont="1" applyFill="1"/>
    <xf numFmtId="0" fontId="6" fillId="7" borderId="5" xfId="0" applyFont="1" applyFill="1" applyBorder="1"/>
    <xf numFmtId="0" fontId="2" fillId="6" borderId="4" xfId="0" applyFont="1" applyFill="1" applyBorder="1" applyAlignment="1">
      <alignment wrapText="1"/>
    </xf>
    <xf numFmtId="0" fontId="1" fillId="6" borderId="0" xfId="0" applyFont="1" applyFill="1"/>
    <xf numFmtId="0" fontId="1" fillId="6" borderId="5" xfId="0" applyFont="1" applyFill="1" applyBorder="1"/>
    <xf numFmtId="0" fontId="1" fillId="6" borderId="6" xfId="0" applyFont="1" applyFill="1" applyBorder="1" applyAlignment="1">
      <alignment wrapText="1"/>
    </xf>
    <xf numFmtId="0" fontId="1" fillId="6" borderId="7" xfId="0" applyFont="1" applyFill="1" applyBorder="1"/>
    <xf numFmtId="0" fontId="1" fillId="6" borderId="8" xfId="0" applyFont="1" applyFill="1" applyBorder="1"/>
    <xf numFmtId="0" fontId="2" fillId="8" borderId="9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3" fillId="9" borderId="9" xfId="0" applyFont="1" applyFill="1" applyBorder="1" applyAlignment="1">
      <alignment wrapText="1"/>
    </xf>
    <xf numFmtId="0" fontId="1" fillId="9" borderId="9" xfId="0" applyFont="1" applyFill="1" applyBorder="1"/>
    <xf numFmtId="0" fontId="1" fillId="6" borderId="10" xfId="0" applyFont="1" applyFill="1" applyBorder="1" applyAlignment="1">
      <alignment wrapText="1"/>
    </xf>
    <xf numFmtId="0" fontId="1" fillId="6" borderId="11" xfId="0" applyFont="1" applyFill="1" applyBorder="1"/>
  </cellXfs>
  <cellStyles count="1">
    <cellStyle name="Normal" xfId="0" builtinId="0"/>
  </cellStyles>
  <dxfs count="2">
    <dxf>
      <font>
        <color rgb="FFFFFFFF"/>
      </font>
      <fill>
        <patternFill patternType="solid">
          <fgColor rgb="FF6AA84F"/>
          <bgColor rgb="FF6AA84F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44"/>
  <sheetViews>
    <sheetView topLeftCell="A37" workbookViewId="0">
      <selection activeCell="B4" sqref="B4"/>
    </sheetView>
  </sheetViews>
  <sheetFormatPr defaultColWidth="12.5703125" defaultRowHeight="15.75" customHeight="1" x14ac:dyDescent="0.2"/>
  <cols>
    <col min="2" max="2" width="63.5703125" customWidth="1"/>
    <col min="3" max="3" width="16.7109375" customWidth="1"/>
    <col min="4" max="4" width="21.5703125" customWidth="1"/>
  </cols>
  <sheetData>
    <row r="1" spans="1:26" ht="15.7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3" t="s">
        <v>0</v>
      </c>
      <c r="C2" s="4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6"/>
      <c r="C3" s="7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6" t="s">
        <v>72</v>
      </c>
      <c r="C4" s="7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9"/>
      <c r="C5" s="10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12" t="s">
        <v>1</v>
      </c>
      <c r="C6" s="13" t="s">
        <v>2</v>
      </c>
      <c r="D6" s="13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14" t="s">
        <v>4</v>
      </c>
      <c r="C7" s="15"/>
      <c r="D7" s="15">
        <f>C7*70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6" t="s">
        <v>5</v>
      </c>
      <c r="C8" s="17"/>
      <c r="D8" s="17">
        <f>C8*100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6" t="s">
        <v>6</v>
      </c>
      <c r="C9" s="17"/>
      <c r="D9" s="17">
        <f>C9*90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6" t="s">
        <v>7</v>
      </c>
      <c r="C10" s="17"/>
      <c r="D10" s="17">
        <f>C10*80</f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6" t="s">
        <v>8</v>
      </c>
      <c r="C11" s="17"/>
      <c r="D11" s="17">
        <f>C11*70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6" t="s">
        <v>9</v>
      </c>
      <c r="C12" s="17"/>
      <c r="D12" s="17">
        <f>C12*60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6" t="s">
        <v>10</v>
      </c>
      <c r="C13" s="17"/>
      <c r="D13" s="17">
        <f>C13*50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6" t="s">
        <v>11</v>
      </c>
      <c r="C14" s="17"/>
      <c r="D14" s="17">
        <f>C14*30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6" t="s">
        <v>12</v>
      </c>
      <c r="C15" s="17"/>
      <c r="D15" s="17">
        <f>C15*20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6" t="s">
        <v>13</v>
      </c>
      <c r="C16" s="17"/>
      <c r="D16" s="17">
        <f>C16*50</f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6" t="s">
        <v>14</v>
      </c>
      <c r="C17" s="17"/>
      <c r="D17" s="17">
        <f>C17*30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6" t="s">
        <v>15</v>
      </c>
      <c r="C18" s="17"/>
      <c r="D18" s="17">
        <f>C18*20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6" t="s">
        <v>16</v>
      </c>
      <c r="C19" s="17"/>
      <c r="D19" s="17">
        <f>C19*15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6" t="s">
        <v>17</v>
      </c>
      <c r="C20" s="17"/>
      <c r="D20" s="17">
        <f>C20*70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6" t="s">
        <v>18</v>
      </c>
      <c r="C21" s="17"/>
      <c r="D21" s="17">
        <f>C21*250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6" t="s">
        <v>19</v>
      </c>
      <c r="C22" s="17"/>
      <c r="D22" s="17">
        <f>C22*200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6" t="s">
        <v>20</v>
      </c>
      <c r="C23" s="17"/>
      <c r="D23" s="17">
        <f>C23*150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6" t="s">
        <v>21</v>
      </c>
      <c r="C24" s="17"/>
      <c r="D24" s="17">
        <f>C24*100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6" t="s">
        <v>22</v>
      </c>
      <c r="C25" s="17"/>
      <c r="D25" s="17">
        <f>C25*50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6" t="s">
        <v>23</v>
      </c>
      <c r="C26" s="17"/>
      <c r="D26" s="17">
        <f>C26*85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6" t="s">
        <v>24</v>
      </c>
      <c r="C27" s="17"/>
      <c r="D27" s="17">
        <f>C27*70</f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6" t="s">
        <v>25</v>
      </c>
      <c r="C28" s="17"/>
      <c r="D28" s="17">
        <f>C28*55</f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6" t="s">
        <v>26</v>
      </c>
      <c r="C29" s="17"/>
      <c r="D29" s="17">
        <f>C29*35</f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6" t="s">
        <v>27</v>
      </c>
      <c r="C30" s="17"/>
      <c r="D30" s="17">
        <f>C30*20</f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6" t="s">
        <v>28</v>
      </c>
      <c r="C31" s="17"/>
      <c r="D31" s="17">
        <f>C31*10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6" t="s">
        <v>29</v>
      </c>
      <c r="C32" s="17"/>
      <c r="D32" s="17">
        <f>C32*15</f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8" t="s">
        <v>30</v>
      </c>
      <c r="C33" s="19"/>
      <c r="D33" s="20">
        <f>SUM(D7:D32)</f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2" t="s">
        <v>1</v>
      </c>
      <c r="C34" s="13" t="s">
        <v>2</v>
      </c>
      <c r="D34" s="13" t="s">
        <v>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4" t="s">
        <v>31</v>
      </c>
      <c r="C35" s="15"/>
      <c r="D35" s="15">
        <f>C35*30</f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6" t="s">
        <v>32</v>
      </c>
      <c r="C36" s="17"/>
      <c r="D36" s="17">
        <f>C36*40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6" t="s">
        <v>33</v>
      </c>
      <c r="C37" s="17"/>
      <c r="D37" s="17">
        <f t="shared" ref="D37:D39" si="0">C37*30</f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6" t="s">
        <v>34</v>
      </c>
      <c r="C38" s="17"/>
      <c r="D38" s="17">
        <f t="shared" si="0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6" t="s">
        <v>35</v>
      </c>
      <c r="C39" s="17"/>
      <c r="D39" s="17">
        <f t="shared" si="0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6" t="s">
        <v>36</v>
      </c>
      <c r="C40" s="17"/>
      <c r="D40" s="17">
        <f>C40*15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6" t="s">
        <v>37</v>
      </c>
      <c r="C41" s="17"/>
      <c r="D41" s="17">
        <f>C41*20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6" t="s">
        <v>38</v>
      </c>
      <c r="C42" s="17"/>
      <c r="D42" s="17">
        <f>C42*15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6" t="s">
        <v>39</v>
      </c>
      <c r="C43" s="17"/>
      <c r="D43" s="17">
        <f>C43*20</f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6" t="s">
        <v>40</v>
      </c>
      <c r="C44" s="17"/>
      <c r="D44" s="17">
        <f>C44*40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6" t="s">
        <v>41</v>
      </c>
      <c r="C45" s="17"/>
      <c r="D45" s="17">
        <f>C45*20</f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6" t="s">
        <v>42</v>
      </c>
      <c r="C46" s="17"/>
      <c r="D46" s="17">
        <f>C46*45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6" t="s">
        <v>43</v>
      </c>
      <c r="C47" s="17"/>
      <c r="D47" s="17">
        <f t="shared" ref="D47:D48" si="1">C47*10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6" t="s">
        <v>44</v>
      </c>
      <c r="C48" s="17"/>
      <c r="D48" s="17">
        <f t="shared" si="1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.5" x14ac:dyDescent="0.25">
      <c r="A49" s="1"/>
      <c r="B49" s="16" t="s">
        <v>45</v>
      </c>
      <c r="C49" s="17"/>
      <c r="D49" s="17">
        <f>C49*35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.5" x14ac:dyDescent="0.25">
      <c r="A50" s="1"/>
      <c r="B50" s="16" t="s">
        <v>46</v>
      </c>
      <c r="C50" s="17"/>
      <c r="D50" s="17">
        <f>C50*30</f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.5" x14ac:dyDescent="0.25">
      <c r="A51" s="1"/>
      <c r="B51" s="16" t="s">
        <v>47</v>
      </c>
      <c r="C51" s="17"/>
      <c r="D51" s="17">
        <f>C51*15</f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x14ac:dyDescent="0.25">
      <c r="A52" s="1"/>
      <c r="B52" s="16" t="s">
        <v>48</v>
      </c>
      <c r="C52" s="17"/>
      <c r="D52" s="17">
        <f t="shared" ref="D52:D53" si="2">C52*10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7.25" x14ac:dyDescent="0.25">
      <c r="A53" s="1"/>
      <c r="B53" s="16" t="s">
        <v>49</v>
      </c>
      <c r="C53" s="17"/>
      <c r="D53" s="17">
        <f t="shared" si="2"/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6" t="s">
        <v>50</v>
      </c>
      <c r="C54" s="17"/>
      <c r="D54" s="17">
        <f>C54*15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.5" x14ac:dyDescent="0.25">
      <c r="A55" s="1"/>
      <c r="B55" s="16" t="s">
        <v>51</v>
      </c>
      <c r="C55" s="17"/>
      <c r="D55" s="17">
        <f>C55*5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6" t="s">
        <v>52</v>
      </c>
      <c r="C56" s="17"/>
      <c r="D56" s="17">
        <f>C56*10</f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6" t="s">
        <v>53</v>
      </c>
      <c r="C57" s="17"/>
      <c r="D57" s="17">
        <f t="shared" ref="D57:D59" si="3">C57*15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.5" x14ac:dyDescent="0.25">
      <c r="A58" s="1"/>
      <c r="B58" s="16" t="s">
        <v>54</v>
      </c>
      <c r="C58" s="17"/>
      <c r="D58" s="17">
        <f t="shared" si="3"/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6" t="s">
        <v>55</v>
      </c>
      <c r="C59" s="17"/>
      <c r="D59" s="17">
        <f t="shared" si="3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6" t="s">
        <v>56</v>
      </c>
      <c r="C60" s="17"/>
      <c r="D60" s="17">
        <f>C60*25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6" t="s">
        <v>57</v>
      </c>
      <c r="C61" s="17"/>
      <c r="D61" s="17">
        <f>C61*20</f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6" t="s">
        <v>58</v>
      </c>
      <c r="C62" s="17"/>
      <c r="D62" s="17">
        <f>C62*25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.5" x14ac:dyDescent="0.25">
      <c r="A63" s="1"/>
      <c r="B63" s="16" t="s">
        <v>59</v>
      </c>
      <c r="C63" s="17"/>
      <c r="D63" s="17">
        <f>C63*15</f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 x14ac:dyDescent="0.25">
      <c r="A64" s="1"/>
      <c r="B64" s="16" t="s">
        <v>60</v>
      </c>
      <c r="C64" s="17"/>
      <c r="D64" s="17">
        <f>C64*20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6" t="s">
        <v>61</v>
      </c>
      <c r="C65" s="17"/>
      <c r="D65" s="17">
        <f>C65*40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7.25" x14ac:dyDescent="0.25">
      <c r="A66" s="1"/>
      <c r="B66" s="16" t="s">
        <v>62</v>
      </c>
      <c r="C66" s="17"/>
      <c r="D66" s="17">
        <f>C66*60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6" t="s">
        <v>63</v>
      </c>
      <c r="C67" s="17"/>
      <c r="D67" s="17">
        <f t="shared" ref="D67:D68" si="4">C67*20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6" t="s">
        <v>64</v>
      </c>
      <c r="C68" s="17"/>
      <c r="D68" s="17">
        <f t="shared" si="4"/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6" t="s">
        <v>65</v>
      </c>
      <c r="C69" s="17"/>
      <c r="D69" s="17">
        <f>C69*50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6" t="s">
        <v>66</v>
      </c>
      <c r="C70" s="17"/>
      <c r="D70" s="17">
        <f t="shared" ref="D70:D71" si="5">C70*40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6" t="s">
        <v>67</v>
      </c>
      <c r="C71" s="17"/>
      <c r="D71" s="17">
        <f t="shared" si="5"/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6" t="s">
        <v>68</v>
      </c>
      <c r="C72" s="17"/>
      <c r="D72" s="17">
        <f>C72*2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8" t="s">
        <v>30</v>
      </c>
      <c r="C73" s="19"/>
      <c r="D73" s="20">
        <f>SUM(D35:D72)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44"/>
  <sheetViews>
    <sheetView tabSelected="1" workbookViewId="0"/>
  </sheetViews>
  <sheetFormatPr defaultColWidth="12.5703125" defaultRowHeight="15.75" customHeight="1" x14ac:dyDescent="0.2"/>
  <cols>
    <col min="2" max="2" width="67" customWidth="1"/>
    <col min="3" max="3" width="16.7109375" customWidth="1"/>
    <col min="4" max="4" width="21.5703125" customWidth="1"/>
  </cols>
  <sheetData>
    <row r="1" spans="1:26" ht="15.7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1" t="s">
        <v>69</v>
      </c>
      <c r="C2" s="22"/>
      <c r="D2" s="2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24" t="s">
        <v>70</v>
      </c>
      <c r="C3" s="25"/>
      <c r="D3" s="2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27" t="s">
        <v>71</v>
      </c>
      <c r="C4" s="28"/>
      <c r="D4" s="2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30"/>
      <c r="C5" s="31"/>
      <c r="D5" s="3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33" t="s">
        <v>1</v>
      </c>
      <c r="C6" s="34" t="s">
        <v>2</v>
      </c>
      <c r="D6" s="34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35" t="s">
        <v>4</v>
      </c>
      <c r="C7" s="36"/>
      <c r="D7" s="36">
        <f>C7*70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16" t="s">
        <v>5</v>
      </c>
      <c r="C8" s="17"/>
      <c r="D8" s="17">
        <f>C8*100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6" t="s">
        <v>6</v>
      </c>
      <c r="C9" s="17"/>
      <c r="D9" s="17">
        <f>C9*90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6" t="s">
        <v>7</v>
      </c>
      <c r="C10" s="17"/>
      <c r="D10" s="17">
        <f>C10*80</f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6" t="s">
        <v>8</v>
      </c>
      <c r="C11" s="17"/>
      <c r="D11" s="17">
        <f>C11*70</f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6" t="s">
        <v>9</v>
      </c>
      <c r="C12" s="17"/>
      <c r="D12" s="17">
        <f>C12*60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6" t="s">
        <v>10</v>
      </c>
      <c r="C13" s="17"/>
      <c r="D13" s="17">
        <f>C13*50</f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6" t="s">
        <v>11</v>
      </c>
      <c r="C14" s="17"/>
      <c r="D14" s="17">
        <f>C14*30</f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6" t="s">
        <v>12</v>
      </c>
      <c r="C15" s="17"/>
      <c r="D15" s="17">
        <f>C15*20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6" t="s">
        <v>13</v>
      </c>
      <c r="C16" s="17"/>
      <c r="D16" s="17">
        <f>C16*50</f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6" t="s">
        <v>14</v>
      </c>
      <c r="C17" s="17"/>
      <c r="D17" s="17">
        <f>C17*30</f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6" t="s">
        <v>15</v>
      </c>
      <c r="C18" s="17"/>
      <c r="D18" s="17">
        <f>C18*20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6" t="s">
        <v>16</v>
      </c>
      <c r="C19" s="17"/>
      <c r="D19" s="17">
        <f>C19*15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6" t="s">
        <v>17</v>
      </c>
      <c r="C20" s="17"/>
      <c r="D20" s="17">
        <f>C20*70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6" t="s">
        <v>18</v>
      </c>
      <c r="C21" s="17"/>
      <c r="D21" s="17">
        <f>C21*250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6" t="s">
        <v>19</v>
      </c>
      <c r="C22" s="17"/>
      <c r="D22" s="17">
        <f>C22*200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6" t="s">
        <v>20</v>
      </c>
      <c r="C23" s="17"/>
      <c r="D23" s="17">
        <f>C23*150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6" t="s">
        <v>21</v>
      </c>
      <c r="C24" s="17"/>
      <c r="D24" s="17">
        <f>C24*100</f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6" t="s">
        <v>22</v>
      </c>
      <c r="C25" s="17"/>
      <c r="D25" s="17">
        <f>C25*50</f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6" t="s">
        <v>23</v>
      </c>
      <c r="C26" s="17"/>
      <c r="D26" s="17">
        <f>C26*85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6" t="s">
        <v>24</v>
      </c>
      <c r="C27" s="17"/>
      <c r="D27" s="17">
        <f>C27*70</f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6" t="s">
        <v>25</v>
      </c>
      <c r="C28" s="17"/>
      <c r="D28" s="17">
        <f>C28*55</f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6" t="s">
        <v>26</v>
      </c>
      <c r="C29" s="17"/>
      <c r="D29" s="17">
        <f>C29*35</f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6" t="s">
        <v>27</v>
      </c>
      <c r="C30" s="17"/>
      <c r="D30" s="17">
        <f>C30*20</f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6" t="s">
        <v>28</v>
      </c>
      <c r="C31" s="17"/>
      <c r="D31" s="17">
        <v>10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6" t="s">
        <v>29</v>
      </c>
      <c r="C32" s="17"/>
      <c r="D32" s="17">
        <f>C32*15</f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37" t="s">
        <v>30</v>
      </c>
      <c r="C33" s="38"/>
      <c r="D33" s="32">
        <f>SUM(D7:D32)</f>
        <v>10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33" t="s">
        <v>1</v>
      </c>
      <c r="C34" s="34" t="s">
        <v>2</v>
      </c>
      <c r="D34" s="34" t="s">
        <v>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35" t="s">
        <v>31</v>
      </c>
      <c r="C35" s="36"/>
      <c r="D35" s="36">
        <f>C35*30</f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6" t="s">
        <v>32</v>
      </c>
      <c r="C36" s="17"/>
      <c r="D36" s="17">
        <f>C36*40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6" t="s">
        <v>33</v>
      </c>
      <c r="C37" s="17"/>
      <c r="D37" s="17">
        <f t="shared" ref="D37:D39" si="0">C37*30</f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6" t="s">
        <v>34</v>
      </c>
      <c r="C38" s="17"/>
      <c r="D38" s="17">
        <f t="shared" si="0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6" t="s">
        <v>35</v>
      </c>
      <c r="C39" s="17"/>
      <c r="D39" s="17">
        <f t="shared" si="0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6" t="s">
        <v>36</v>
      </c>
      <c r="C40" s="17"/>
      <c r="D40" s="17">
        <f>C40*15</f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6" t="s">
        <v>37</v>
      </c>
      <c r="C41" s="17"/>
      <c r="D41" s="17">
        <f>C41*20</f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6" t="s">
        <v>38</v>
      </c>
      <c r="C42" s="17"/>
      <c r="D42" s="17">
        <f>C42*15</f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6" t="s">
        <v>39</v>
      </c>
      <c r="C43" s="17"/>
      <c r="D43" s="17">
        <f>C43*20</f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6" t="s">
        <v>40</v>
      </c>
      <c r="C44" s="17"/>
      <c r="D44" s="17">
        <f>C44*40</f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6" t="s">
        <v>41</v>
      </c>
      <c r="C45" s="17"/>
      <c r="D45" s="17">
        <f>C45*20</f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6" t="s">
        <v>42</v>
      </c>
      <c r="C46" s="17"/>
      <c r="D46" s="17">
        <f>C46*45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6" t="s">
        <v>43</v>
      </c>
      <c r="C47" s="17"/>
      <c r="D47" s="17">
        <f t="shared" ref="D47:D48" si="1">C47*10</f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6" t="s">
        <v>44</v>
      </c>
      <c r="C48" s="17"/>
      <c r="D48" s="17">
        <f t="shared" si="1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1.5" x14ac:dyDescent="0.25">
      <c r="A49" s="1"/>
      <c r="B49" s="16" t="s">
        <v>45</v>
      </c>
      <c r="C49" s="17"/>
      <c r="D49" s="17">
        <f>C49*35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1.5" x14ac:dyDescent="0.25">
      <c r="A50" s="1"/>
      <c r="B50" s="16" t="s">
        <v>46</v>
      </c>
      <c r="C50" s="17"/>
      <c r="D50" s="17">
        <f>C50*30</f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1.5" x14ac:dyDescent="0.25">
      <c r="A51" s="1"/>
      <c r="B51" s="16" t="s">
        <v>47</v>
      </c>
      <c r="C51" s="17"/>
      <c r="D51" s="17">
        <f>C51*15</f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1.5" x14ac:dyDescent="0.25">
      <c r="A52" s="1"/>
      <c r="B52" s="16" t="s">
        <v>48</v>
      </c>
      <c r="C52" s="17"/>
      <c r="D52" s="17">
        <f t="shared" ref="D52:D53" si="2">C52*10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7.25" x14ac:dyDescent="0.25">
      <c r="A53" s="1"/>
      <c r="B53" s="16" t="s">
        <v>49</v>
      </c>
      <c r="C53" s="17"/>
      <c r="D53" s="17">
        <f t="shared" si="2"/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6" t="s">
        <v>50</v>
      </c>
      <c r="C54" s="17"/>
      <c r="D54" s="17">
        <f>C54*15</f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1.5" x14ac:dyDescent="0.25">
      <c r="A55" s="1"/>
      <c r="B55" s="16" t="s">
        <v>51</v>
      </c>
      <c r="C55" s="17"/>
      <c r="D55" s="17">
        <f>C55*5</f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6" t="s">
        <v>52</v>
      </c>
      <c r="C56" s="17"/>
      <c r="D56" s="17">
        <f>C56*10</f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6" t="s">
        <v>53</v>
      </c>
      <c r="C57" s="17"/>
      <c r="D57" s="17">
        <f t="shared" ref="D57:D59" si="3">C57*15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1.5" x14ac:dyDescent="0.25">
      <c r="A58" s="1"/>
      <c r="B58" s="16" t="s">
        <v>54</v>
      </c>
      <c r="C58" s="17"/>
      <c r="D58" s="17">
        <f t="shared" si="3"/>
        <v>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6" t="s">
        <v>55</v>
      </c>
      <c r="C59" s="17"/>
      <c r="D59" s="17">
        <f t="shared" si="3"/>
        <v>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6" t="s">
        <v>56</v>
      </c>
      <c r="C60" s="17"/>
      <c r="D60" s="17">
        <f>C60*25</f>
        <v>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6" t="s">
        <v>57</v>
      </c>
      <c r="C61" s="17"/>
      <c r="D61" s="17">
        <f>C61*20</f>
        <v>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6" t="s">
        <v>58</v>
      </c>
      <c r="C62" s="17"/>
      <c r="D62" s="17">
        <f>C62*25</f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1.5" x14ac:dyDescent="0.25">
      <c r="A63" s="1"/>
      <c r="B63" s="16" t="s">
        <v>59</v>
      </c>
      <c r="C63" s="17"/>
      <c r="D63" s="17">
        <f>C63*15</f>
        <v>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1.5" x14ac:dyDescent="0.25">
      <c r="A64" s="1"/>
      <c r="B64" s="16" t="s">
        <v>60</v>
      </c>
      <c r="C64" s="17"/>
      <c r="D64" s="17">
        <f>C64*20</f>
        <v>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6" t="s">
        <v>61</v>
      </c>
      <c r="C65" s="17"/>
      <c r="D65" s="17">
        <f>C65*40</f>
        <v>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7.25" x14ac:dyDescent="0.25">
      <c r="A66" s="1"/>
      <c r="B66" s="16" t="s">
        <v>62</v>
      </c>
      <c r="C66" s="17"/>
      <c r="D66" s="17">
        <f>C66*60</f>
        <v>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6" t="s">
        <v>63</v>
      </c>
      <c r="C67" s="17"/>
      <c r="D67" s="17">
        <f t="shared" ref="D67:D68" si="4">C67*20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6" t="s">
        <v>64</v>
      </c>
      <c r="C68" s="17"/>
      <c r="D68" s="17">
        <f t="shared" si="4"/>
        <v>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6" t="s">
        <v>65</v>
      </c>
      <c r="C69" s="17"/>
      <c r="D69" s="17">
        <f>C69*50</f>
        <v>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6" t="s">
        <v>66</v>
      </c>
      <c r="C70" s="17"/>
      <c r="D70" s="17">
        <f t="shared" ref="D70:D71" si="5">C70*40</f>
        <v>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6" t="s">
        <v>67</v>
      </c>
      <c r="C71" s="17"/>
      <c r="D71" s="17">
        <f t="shared" si="5"/>
        <v>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6" t="s">
        <v>68</v>
      </c>
      <c r="C72" s="17"/>
      <c r="D72" s="17">
        <f>C72*2</f>
        <v>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37" t="s">
        <v>30</v>
      </c>
      <c r="C73" s="38"/>
      <c r="D73" s="32">
        <f>SUM(D35:D72)</f>
        <v>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</sheetData>
  <conditionalFormatting sqref="D33">
    <cfRule type="cellIs" dxfId="1" priority="2" operator="greaterThanOrEqual">
      <formula>70</formula>
    </cfRule>
  </conditionalFormatting>
  <conditionalFormatting sqref="D73">
    <cfRule type="cellIs" dxfId="0" priority="1" operator="greaterThanOrEqual">
      <formula>30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de acompanhamento anual</vt:lpstr>
      <vt:lpstr>Tabela Quadriênio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Martinho Alves da Costa Junior</dc:creator>
  <cp:lastModifiedBy>Martinho Alves da Costa Junior</cp:lastModifiedBy>
  <dcterms:created xsi:type="dcterms:W3CDTF">2024-12-13T23:46:45Z</dcterms:created>
  <dcterms:modified xsi:type="dcterms:W3CDTF">2024-12-13T23:46:46Z</dcterms:modified>
</cp:coreProperties>
</file>