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fea5bd4dac20570f/Roberto Matos/PPGEF1/Coordenação Curso/Bolsas/Bolsas 2026/"/>
    </mc:Choice>
  </mc:AlternateContent>
  <xr:revisionPtr revIDLastSave="0" documentId="8_{761E0A30-75A2-471A-A6EF-3F506CA76C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ágina1" sheetId="1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4" i="1" l="1"/>
  <c r="E103" i="1"/>
  <c r="E102" i="1"/>
  <c r="E40" i="1"/>
  <c r="E39" i="1"/>
  <c r="E35" i="1"/>
  <c r="E34" i="1"/>
  <c r="E33" i="1"/>
  <c r="E26" i="1"/>
  <c r="E25" i="1"/>
  <c r="E101" i="1"/>
  <c r="E100" i="1"/>
  <c r="E99" i="1"/>
  <c r="E98" i="1"/>
  <c r="E97" i="1"/>
  <c r="E96" i="1"/>
  <c r="E95" i="1"/>
  <c r="E32" i="1"/>
  <c r="E31" i="1"/>
  <c r="E30" i="1"/>
  <c r="E24" i="1"/>
  <c r="E23" i="1"/>
  <c r="E22" i="1"/>
  <c r="F36" i="1"/>
  <c r="F109" i="1" s="1"/>
  <c r="F19" i="1"/>
  <c r="F107" i="1" s="1"/>
  <c r="E17" i="1"/>
  <c r="E12" i="1"/>
  <c r="F105" i="1"/>
  <c r="F112" i="1" s="1"/>
  <c r="F90" i="1"/>
  <c r="E89" i="1"/>
  <c r="E88" i="1"/>
  <c r="E87" i="1"/>
  <c r="E86" i="1"/>
  <c r="E85" i="1"/>
  <c r="E84" i="1"/>
  <c r="E83" i="1"/>
  <c r="E82" i="1"/>
  <c r="F78" i="1"/>
  <c r="E77" i="1"/>
  <c r="E76" i="1"/>
  <c r="E75" i="1"/>
  <c r="E74" i="1"/>
  <c r="E73" i="1"/>
  <c r="E72" i="1"/>
  <c r="E71" i="1"/>
  <c r="E70" i="1"/>
  <c r="F66" i="1"/>
  <c r="E65" i="1"/>
  <c r="E64" i="1"/>
  <c r="E63" i="1"/>
  <c r="E62" i="1"/>
  <c r="E61" i="1"/>
  <c r="E60" i="1"/>
  <c r="E59" i="1"/>
  <c r="E58" i="1"/>
  <c r="F54" i="1"/>
  <c r="E53" i="1"/>
  <c r="E52" i="1"/>
  <c r="E51" i="1"/>
  <c r="E50" i="1"/>
  <c r="E49" i="1"/>
  <c r="E48" i="1"/>
  <c r="E47" i="1"/>
  <c r="E46" i="1"/>
  <c r="F41" i="1"/>
  <c r="F110" i="1" s="1"/>
  <c r="F27" i="1"/>
  <c r="F108" i="1" s="1"/>
  <c r="E16" i="1"/>
  <c r="E15" i="1"/>
  <c r="E14" i="1"/>
  <c r="E13" i="1"/>
  <c r="E11" i="1"/>
  <c r="E105" i="1" l="1"/>
  <c r="E112" i="1" s="1"/>
  <c r="F92" i="1"/>
  <c r="F111" i="1" s="1"/>
  <c r="E19" i="1"/>
  <c r="E107" i="1" s="1"/>
  <c r="F114" i="1"/>
  <c r="E36" i="1"/>
  <c r="E109" i="1" s="1"/>
  <c r="E27" i="1"/>
  <c r="E108" i="1" s="1"/>
  <c r="E78" i="1"/>
  <c r="E90" i="1"/>
  <c r="E41" i="1"/>
  <c r="E110" i="1" s="1"/>
  <c r="E66" i="1"/>
  <c r="E54" i="1"/>
  <c r="E92" i="1" l="1"/>
  <c r="E111" i="1" s="1"/>
  <c r="E114" i="1" l="1"/>
</calcChain>
</file>

<file path=xl/sharedStrings.xml><?xml version="1.0" encoding="utf-8"?>
<sst xmlns="http://schemas.openxmlformats.org/spreadsheetml/2006/main" count="106" uniqueCount="101">
  <si>
    <t>ANÁLISE DA PONTUAÇÃO DO CURRÍCULO E PRODUÇÃO BIBLIOGRÁFICA DOS ANOS DE 2022 A 2026 - PPGEFI - UFJF</t>
  </si>
  <si>
    <t>Atividade</t>
  </si>
  <si>
    <t>Quantidade</t>
  </si>
  <si>
    <t>Pontos</t>
  </si>
  <si>
    <t>Total</t>
  </si>
  <si>
    <t>9.1. Formação</t>
  </si>
  <si>
    <t>Total Formação</t>
  </si>
  <si>
    <t>9.2. Atividades de Pesquisa</t>
  </si>
  <si>
    <t>Total Pesquisa</t>
  </si>
  <si>
    <t>9.3. Atividades de Extensão</t>
  </si>
  <si>
    <t>Total Extensão</t>
  </si>
  <si>
    <t>9.4. Atividades de Docência</t>
  </si>
  <si>
    <t>Total Docência</t>
  </si>
  <si>
    <t>Total Artigos publicados que não constam na classificação atual do WebQualis como primeiro autor</t>
  </si>
  <si>
    <t>Total Artigos publicados que não constam na classificação atual do WebQualis como coautor</t>
  </si>
  <si>
    <t>PONTUAÇÃO TOTAL</t>
  </si>
  <si>
    <t xml:space="preserve">Artigos científicos publicados ou aceitos para publicação (segundo classificação atual do WebQualis - Educação Física 2021-2024): </t>
  </si>
  <si>
    <t>9.1.3. Graduação (10,0 pontos cada)</t>
  </si>
  <si>
    <t>9.1.1. Doutorado (30,0 pontos cada)</t>
  </si>
  <si>
    <t>9.1.2. Mestrado (20,0 pontos cada)</t>
  </si>
  <si>
    <t>9.1.4. Pós-Graduação Lato Sensu (5,0 pontos cada)</t>
  </si>
  <si>
    <t>9.2.2. Orientação ou Coorientação de TCC de Graduação ou Especialização (1,0 ponto por trabalho concluído, até 5,0 pontos)</t>
  </si>
  <si>
    <t>9.2.3. Participação como membro titular em banca de TCC de Graduação ou Especialização (0,5 pontos por participação, até 5,0 pontos)</t>
  </si>
  <si>
    <t>9.3.1. Cursos de curta duração (até 8h) ministrados (2,0 pontos cada, até 10,0 pontos)</t>
  </si>
  <si>
    <t>9.3.2. Cursos de média duração (9h-39h) ministrados (3,0 pontos cada, até 15,0 pontos)</t>
  </si>
  <si>
    <t>9.3.3. Cursos de longa duração (40h ou mais) ministrados (4,0 pontos cada, até 20,0 pontos)</t>
  </si>
  <si>
    <t>9.5. Produção Bibliográfica dos anos de 2022 a 2026:</t>
  </si>
  <si>
    <t>A1 (15,0 pontos)</t>
  </si>
  <si>
    <t>A2 (13,5 pontos)</t>
  </si>
  <si>
    <t>A3 (12,0 pontos)</t>
  </si>
  <si>
    <t>A4 (10,5 pontos)</t>
  </si>
  <si>
    <t>B1 (9,0 pontos)</t>
  </si>
  <si>
    <t>B2 (7,5 pontos)</t>
  </si>
  <si>
    <t>B3 (6,0 pontos)</t>
  </si>
  <si>
    <t>B4 (4,5 pontos)</t>
  </si>
  <si>
    <t>A1 (10,0 pontos)</t>
  </si>
  <si>
    <t>A2 (9,0 pontos)</t>
  </si>
  <si>
    <t>A3 (8,0 pontos)</t>
  </si>
  <si>
    <t>A4 (7,0 pontos)</t>
  </si>
  <si>
    <t>B1 (6,0 pontos)</t>
  </si>
  <si>
    <t>B2 (5,0 pontos)</t>
  </si>
  <si>
    <t>B3 (4,0 pontos)</t>
  </si>
  <si>
    <t>B4 (3,0 pontos)</t>
  </si>
  <si>
    <t>Total Artigos publicados como primeiro autor</t>
  </si>
  <si>
    <t>Total Artigos publicados como coautor</t>
  </si>
  <si>
    <t>Fator de Impacto JCR/SJR Percentil (P) &gt; 87,5 (15,0 pontos)</t>
  </si>
  <si>
    <t>Fator de Impacto JCR/SJR P &lt; 87,5 e &gt;= 75 (13,5 pontos)</t>
  </si>
  <si>
    <t>Fator de Impacto JCR/SJR Percentil (P) &gt; 87,5 (10,0 pontos)</t>
  </si>
  <si>
    <t>Fator de Impacto JCR/SJR P &lt; 87,5 e &gt;= 75 (9,0 pontos)</t>
  </si>
  <si>
    <t>*Vínculo bolsista ou voluntário</t>
  </si>
  <si>
    <t>9.1.5. Iniciação Científica (5,0 pontos cada)*</t>
  </si>
  <si>
    <t>9.1.6. Monitoria (2,0 pontos cada)*</t>
  </si>
  <si>
    <t>9.1.7. Extensão, PET, PIBID ou Treinamento Profissional (3,0 pontos cada)*</t>
  </si>
  <si>
    <t>Total Artigos publicados</t>
  </si>
  <si>
    <r>
      <t xml:space="preserve">Total Artigos publicados </t>
    </r>
    <r>
      <rPr>
        <b/>
        <i/>
        <sz val="14"/>
        <color rgb="FFFF0000"/>
        <rFont val="Times New Roman"/>
        <family val="1"/>
      </rPr>
      <t>(Pontuação Máxima permitida: 100 pontos)</t>
    </r>
  </si>
  <si>
    <t>Pontuação atribuída pela Comissão de Bolsas do PPGEFI</t>
  </si>
  <si>
    <t>Fator de Impacto JCR/SJR P &lt; 75 e &gt;= 62,5(12,0 pontos)</t>
  </si>
  <si>
    <t>Fator de Impacto JCR/SJR P &lt; 62,5 e &gt;= 50 (10,5 pontos)</t>
  </si>
  <si>
    <t>Fator de Impacto JCR/SJR P &lt; 50 e &gt;= 12,5 OU Indexado SCIELO/PUBMED e PH5 &gt;= 25(9,0 pontos)</t>
  </si>
  <si>
    <t>Fator de Impacto JCR/SJR P &lt; 75 e &gt;= 62,5(8,0 pontos)</t>
  </si>
  <si>
    <t>Fator de Impacto JCR/SJR P &lt; 62,5 e &gt;= 50 (7,0 pontos)</t>
  </si>
  <si>
    <t>Fator de Impacto JCR/SJR P &lt; 50 e &gt;= 12,5 OU Indexado SCIELO/PUBMED e PH5 &gt;= 25(6,0 pontos)</t>
  </si>
  <si>
    <t>Fator de Impacto JCR/SJR P &lt; 12,5 OU Indexado SCIELO/PUBMED e PH5 &lt; 25 e &gt;= 12,5 
OU Sem Indexação SCIELO/PUBMED e PH5 &gt;= 25 (7,5 pontos)</t>
  </si>
  <si>
    <t>Sem Indexação SCIELO/PUBMED PH5 &lt; 12,5 (4,5 pontos)</t>
  </si>
  <si>
    <t>Fator de impacto JCR/SJR P &lt; 12,5 OU Indexado SCIELO/PUBMED e PH5 &lt; 25 e &gt;= 12,5 
OU Sem Indexação SCIELO/PUBMED e PH5 &gt;= 25 (5,0 pontos)</t>
  </si>
  <si>
    <t>Sem Indexação SCIELO/PUBMED PH5 &lt; 12,5 (3,0 pontos)</t>
  </si>
  <si>
    <t>Indexado SCIELO/PUBMED e PH5 &lt; 12,5 OU Sem Indexação SCIELO/PUBMED e PH5 &lt; 25 e &gt;= 12,5 (6,0 pontos)</t>
  </si>
  <si>
    <t>Indexado SCIELO/PUBMED e PH5 &lt; 12,5 OU Sem Indexação SCIELO/PUBMED e PH5 &lt; 25 e &gt;= 12,5 (4,0 pontos)</t>
  </si>
  <si>
    <t>9.5.1. Artigos em que o candidato é o primeiro autor</t>
  </si>
  <si>
    <t>9.5.2. Artigos em que o candidato é o Coautor</t>
  </si>
  <si>
    <t>9.5.3. Artigos em que o candidato é o primeiro autor</t>
  </si>
  <si>
    <t>9.5.4. Artigos em que o candidato é o Coautor</t>
  </si>
  <si>
    <t>9.2.1. Participação em grupo de pesquisa com certificação no Diretório de Grupo de Pesquisa (5,0 pontos cada, até 15,0 pontos)</t>
  </si>
  <si>
    <t xml:space="preserve">Eixo Artigos científicos publicados ou aceitos para publicação (segundo classificação atual do WebQualis - Educação Física 2021-2024): </t>
  </si>
  <si>
    <t>9.4.1. Docência no ensino superior (3,0 pontos por semestre letivo concluido, até 30,0 pontos)</t>
  </si>
  <si>
    <t>9.2.4. Período no exterior em atividade de pesquisa, tais como visita técnica, ou doutorado sanduíche (10,0 pontos por semestre, até 20,0 pontos)</t>
  </si>
  <si>
    <t>9.2.5. Colaboração em propostas aprovadas em editais de agências de fomento (5,0 pontos cada, até 10,0 pontos)</t>
  </si>
  <si>
    <t>Nome completo do(a) candidato(a):</t>
  </si>
  <si>
    <t>Ano de entrada no curso:</t>
  </si>
  <si>
    <t>Nível (Mestrado/Doutorado):</t>
  </si>
  <si>
    <t>9.3.4. Palestras ministradas (1,0 ponto cada, até 10,0 pontos)</t>
  </si>
  <si>
    <t>9.3.5. Participação em cursos, congressos, simpósios, palestras ou similares (0,5 ponto cada, até 10,0 pontos)</t>
  </si>
  <si>
    <t>9.3.6. Organização de eventos acadêmicos (Congresso, Simpósio, Seminário Científico - 2,0 pontos cada, até 10,0 pontos)</t>
  </si>
  <si>
    <t xml:space="preserve">9.4.2. Docência no ensino fundamental, médio e cursos técnicos (3,0 pontos por semestre letivo, até 30,0 pontos)  </t>
  </si>
  <si>
    <t>Modalidade de ingresso (Ampla Concorrência/Ações Afirmativas):</t>
  </si>
  <si>
    <t>Páginas dos Comprovantes</t>
  </si>
  <si>
    <t>Artigos científicos publicados ou aceitos para publicação que não constam na classificação atual do WebQualis - Educação Física 2021-2024:</t>
  </si>
  <si>
    <t>Preencher abaixo somente as células em AMARELO: 1 - Páginas dos comprovantes (arquivo Template_Comprovantes_EditalDeBolsas.pdf); 2 -Quantidade de cada subitem (número inteiro, sem decimais). Enviar este arquivo em .xlsx ou similar. EVITE preencher este arquivo em smartphone</t>
  </si>
  <si>
    <t>9.5.5. Outras produções bibliográficas entre 2022 e 2026</t>
  </si>
  <si>
    <t>9.5.5.1. Comentários, ponto de vista, abstract, infográfico, warm up, publicados em periódicos internacionais indexados (3,0 pontos cada, até 15,0 pontos)</t>
  </si>
  <si>
    <t>9.5.5.2. Trabalhos completos em anais de congresso internacional (2,0 pontos cada, até 6,0 pontos)</t>
  </si>
  <si>
    <t>9.5.5.3. Resumos em anais de congresso internacional (1,0 ponto cada, até 3,0 pontos)</t>
  </si>
  <si>
    <t>9.5.5.4. Trabalhos completos em anais de congresso nacional (1,0 ponto cada, até 3,0 pontos)</t>
  </si>
  <si>
    <t>9.5.5.5. Resumos em anais de congresso nacional (0,25 ponto cada, até 2,0 pontos)</t>
  </si>
  <si>
    <t>9.5.5.6. Capítulo de livro nacional (4,0 pontos cada, até 16,0 pontos)</t>
  </si>
  <si>
    <t>9.5.5.7. Capítulo de livro internacional (5,0 pontos cada, até 20,0 pontos)</t>
  </si>
  <si>
    <t>9.5.5.8. Livro de Editora Nacional (10,0 pontos cada, até 20,0 pontos)</t>
  </si>
  <si>
    <t>9.5.5. 9. Livro de Editora Internacional (20,0 pontos cada, até 20,0 pontos)</t>
  </si>
  <si>
    <t>9.5.5.10. Patente ou pedido de patente - INPI; WIPO; USPTO (20,0 pontos cada, até 20,0 pontos)</t>
  </si>
  <si>
    <t>Total Outras produções bibliográficas</t>
  </si>
  <si>
    <r>
      <t xml:space="preserve">Total Outras produções bibliográficas </t>
    </r>
    <r>
      <rPr>
        <b/>
        <i/>
        <sz val="14"/>
        <color rgb="FFFF0000"/>
        <rFont val="Times New Roman"/>
        <family val="1"/>
      </rPr>
      <t>(Pontuação Máxima permitida: 100 pontos)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</si>
</sst>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FFFF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4"/>
      <color rgb="FFFFFFFF"/>
      <name val="Times New Roman"/>
      <family val="1"/>
    </font>
    <font>
      <sz val="14"/>
      <color rgb="FF000000"/>
      <name val="Arial"/>
      <family val="2"/>
      <scheme val="minor"/>
    </font>
    <font>
      <b/>
      <i/>
      <sz val="14"/>
      <color rgb="FFFF0000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rgb="FFFFFFFF"/>
      <name val="Times New Roman"/>
      <family val="1"/>
    </font>
    <font>
      <sz val="16"/>
      <color rgb="FF000000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Times New Roman"/>
      <family val="1"/>
    </font>
    <font>
      <i/>
      <sz val="10"/>
      <color theme="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  <fill>
      <patternFill patternType="solid">
        <fgColor rgb="FF4A86E8"/>
        <bgColor rgb="FF4A86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1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left" vertical="center" wrapText="1"/>
    </xf>
    <xf numFmtId="0" fontId="4" fillId="7" borderId="1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4" fillId="7" borderId="9" xfId="0" applyFont="1" applyFill="1" applyBorder="1" applyAlignment="1">
      <alignment horizontal="left" vertical="center" wrapText="1"/>
    </xf>
    <xf numFmtId="0" fontId="4" fillId="7" borderId="12" xfId="0" applyFont="1" applyFill="1" applyBorder="1" applyAlignment="1">
      <alignment horizontal="left" vertical="center" wrapText="1"/>
    </xf>
    <xf numFmtId="0" fontId="4" fillId="7" borderId="0" xfId="0" applyFont="1" applyFill="1" applyAlignment="1">
      <alignment vertical="center" wrapText="1"/>
    </xf>
    <xf numFmtId="0" fontId="4" fillId="7" borderId="1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7" borderId="17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 wrapText="1"/>
    </xf>
    <xf numFmtId="0" fontId="6" fillId="7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7" borderId="0" xfId="0" applyFont="1" applyFill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7" fillId="11" borderId="8" xfId="0" applyFont="1" applyFill="1" applyBorder="1" applyAlignment="1" applyProtection="1">
      <alignment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>
      <alignment vertical="center" wrapText="1"/>
    </xf>
    <xf numFmtId="0" fontId="7" fillId="11" borderId="11" xfId="0" applyFont="1" applyFill="1" applyBorder="1" applyAlignment="1" applyProtection="1">
      <alignment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>
      <alignment vertical="center" wrapText="1"/>
    </xf>
    <xf numFmtId="0" fontId="7" fillId="11" borderId="15" xfId="0" applyFont="1" applyFill="1" applyBorder="1" applyAlignment="1" applyProtection="1">
      <alignment vertical="center" wrapText="1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>
      <alignment vertical="center" wrapText="1"/>
    </xf>
    <xf numFmtId="0" fontId="7" fillId="9" borderId="11" xfId="0" applyFont="1" applyFill="1" applyBorder="1" applyAlignment="1">
      <alignment vertical="center" wrapText="1"/>
    </xf>
    <xf numFmtId="0" fontId="7" fillId="8" borderId="11" xfId="0" applyFont="1" applyFill="1" applyBorder="1" applyAlignment="1">
      <alignment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10" borderId="8" xfId="0" applyFont="1" applyFill="1" applyBorder="1" applyAlignment="1" applyProtection="1">
      <alignment vertical="center" wrapText="1"/>
      <protection locked="0"/>
    </xf>
    <xf numFmtId="0" fontId="7" fillId="7" borderId="7" xfId="0" applyFont="1" applyFill="1" applyBorder="1" applyAlignment="1">
      <alignment vertical="center" wrapText="1"/>
    </xf>
    <xf numFmtId="0" fontId="7" fillId="10" borderId="11" xfId="0" applyFont="1" applyFill="1" applyBorder="1" applyAlignment="1" applyProtection="1">
      <alignment vertical="center" wrapText="1"/>
      <protection locked="0"/>
    </xf>
    <xf numFmtId="0" fontId="7" fillId="7" borderId="10" xfId="0" applyFont="1" applyFill="1" applyBorder="1" applyAlignment="1">
      <alignment vertical="center" wrapText="1"/>
    </xf>
    <xf numFmtId="0" fontId="7" fillId="10" borderId="15" xfId="0" applyFont="1" applyFill="1" applyBorder="1" applyAlignment="1" applyProtection="1">
      <alignment vertical="center" wrapText="1"/>
      <protection locked="0"/>
    </xf>
    <xf numFmtId="0" fontId="7" fillId="7" borderId="14" xfId="0" applyFont="1" applyFill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10" borderId="24" xfId="0" applyFont="1" applyFill="1" applyBorder="1" applyAlignment="1" applyProtection="1">
      <alignment vertical="center" wrapText="1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7" fillId="7" borderId="24" xfId="0" applyFont="1" applyFill="1" applyBorder="1" applyAlignment="1">
      <alignment vertical="center" wrapText="1"/>
    </xf>
    <xf numFmtId="0" fontId="7" fillId="10" borderId="25" xfId="0" applyFont="1" applyFill="1" applyBorder="1" applyAlignment="1" applyProtection="1">
      <alignment vertical="center" wrapText="1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7" fillId="7" borderId="25" xfId="0" applyFont="1" applyFill="1" applyBorder="1" applyAlignment="1">
      <alignment vertical="center" wrapText="1"/>
    </xf>
    <xf numFmtId="0" fontId="7" fillId="10" borderId="26" xfId="0" applyFont="1" applyFill="1" applyBorder="1" applyAlignment="1" applyProtection="1">
      <alignment vertical="center" wrapText="1"/>
      <protection locked="0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7" fillId="7" borderId="26" xfId="0" applyFont="1" applyFill="1" applyBorder="1" applyAlignment="1">
      <alignment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vertical="center" wrapText="1"/>
    </xf>
    <xf numFmtId="0" fontId="7" fillId="7" borderId="15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12" borderId="6" xfId="0" applyFont="1" applyFill="1" applyBorder="1" applyAlignment="1">
      <alignment vertical="center" wrapText="1"/>
    </xf>
    <xf numFmtId="0" fontId="5" fillId="7" borderId="6" xfId="0" applyFont="1" applyFill="1" applyBorder="1" applyAlignment="1">
      <alignment vertical="center" wrapText="1"/>
    </xf>
    <xf numFmtId="0" fontId="4" fillId="7" borderId="0" xfId="0" applyFont="1" applyFill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7" fillId="7" borderId="7" xfId="0" applyFont="1" applyFill="1" applyBorder="1" applyAlignment="1">
      <alignment horizontal="center" vertical="center" wrapText="1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7" fillId="7" borderId="10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8" fillId="9" borderId="1" xfId="0" applyFont="1" applyFill="1" applyBorder="1" applyAlignment="1">
      <alignment vertical="center" wrapText="1"/>
    </xf>
    <xf numFmtId="0" fontId="4" fillId="7" borderId="21" xfId="0" applyFont="1" applyFill="1" applyBorder="1" applyAlignment="1">
      <alignment vertical="center" wrapText="1"/>
    </xf>
    <xf numFmtId="0" fontId="4" fillId="7" borderId="5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7" fillId="7" borderId="0" xfId="0" applyFont="1" applyFill="1" applyAlignment="1" applyProtection="1">
      <alignment vertical="center" wrapText="1"/>
      <protection hidden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5" xfId="0" applyFont="1" applyFill="1" applyBorder="1" applyAlignment="1" applyProtection="1">
      <alignment horizontal="center" vertical="center" wrapText="1"/>
      <protection hidden="1"/>
    </xf>
    <xf numFmtId="0" fontId="4" fillId="9" borderId="11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7" borderId="24" xfId="0" applyFont="1" applyFill="1" applyBorder="1" applyAlignment="1" applyProtection="1">
      <alignment horizontal="center" vertical="center" wrapText="1"/>
      <protection hidden="1"/>
    </xf>
    <xf numFmtId="0" fontId="4" fillId="7" borderId="25" xfId="0" applyFont="1" applyFill="1" applyBorder="1" applyAlignment="1" applyProtection="1">
      <alignment horizontal="center" vertical="center" wrapText="1"/>
      <protection hidden="1"/>
    </xf>
    <xf numFmtId="0" fontId="4" fillId="7" borderId="26" xfId="0" applyFont="1" applyFill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7" borderId="8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7" borderId="15" xfId="0" applyFont="1" applyFill="1" applyBorder="1" applyAlignment="1" applyProtection="1">
      <alignment horizontal="center" vertical="center" wrapText="1"/>
      <protection hidden="1"/>
    </xf>
    <xf numFmtId="0" fontId="4" fillId="7" borderId="4" xfId="0" applyFont="1" applyFill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7" borderId="0" xfId="0" applyFont="1" applyFill="1" applyAlignment="1" applyProtection="1">
      <alignment horizontal="center" vertical="center" wrapText="1"/>
      <protection hidden="1"/>
    </xf>
    <xf numFmtId="0" fontId="4" fillId="7" borderId="16" xfId="0" applyFont="1" applyFill="1" applyBorder="1" applyAlignment="1" applyProtection="1">
      <alignment horizontal="center" vertical="center" wrapText="1"/>
      <protection hidden="1"/>
    </xf>
    <xf numFmtId="0" fontId="6" fillId="7" borderId="0" xfId="0" applyFont="1" applyFill="1" applyAlignment="1" applyProtection="1">
      <alignment vertical="center" wrapText="1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3" fillId="5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0" fontId="3" fillId="5" borderId="1" xfId="0" applyNumberFormat="1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7" borderId="17" xfId="0" applyFont="1" applyFill="1" applyBorder="1" applyAlignment="1">
      <alignment vertical="center" wrapText="1"/>
    </xf>
    <xf numFmtId="0" fontId="7" fillId="7" borderId="18" xfId="0" applyFont="1" applyFill="1" applyBorder="1" applyAlignment="1">
      <alignment vertical="center" wrapText="1"/>
    </xf>
    <xf numFmtId="0" fontId="7" fillId="7" borderId="19" xfId="0" applyFont="1" applyFill="1" applyBorder="1" applyAlignment="1">
      <alignment vertical="center" wrapText="1"/>
    </xf>
    <xf numFmtId="0" fontId="8" fillId="7" borderId="21" xfId="0" applyFont="1" applyFill="1" applyBorder="1" applyAlignment="1">
      <alignment vertical="center" wrapText="1"/>
    </xf>
    <xf numFmtId="0" fontId="20" fillId="7" borderId="22" xfId="0" applyFont="1" applyFill="1" applyBorder="1" applyAlignment="1">
      <alignment vertical="center" wrapText="1"/>
    </xf>
    <xf numFmtId="0" fontId="20" fillId="7" borderId="23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9" fillId="13" borderId="6" xfId="0" applyFont="1" applyFill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10" borderId="16" xfId="0" applyFill="1" applyBorder="1" applyAlignment="1" applyProtection="1">
      <alignment vertical="center" wrapText="1"/>
      <protection locked="0"/>
    </xf>
    <xf numFmtId="0" fontId="16" fillId="4" borderId="16" xfId="0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4" fillId="9" borderId="5" xfId="0" applyFont="1" applyFill="1" applyBorder="1" applyAlignment="1">
      <alignment vertical="center" wrapText="1"/>
    </xf>
    <xf numFmtId="0" fontId="19" fillId="7" borderId="6" xfId="0" applyFont="1" applyFill="1" applyBorder="1" applyAlignment="1">
      <alignment vertical="center" wrapText="1"/>
    </xf>
    <xf numFmtId="0" fontId="19" fillId="7" borderId="7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7" fillId="7" borderId="0" xfId="0" applyFont="1" applyFill="1" applyAlignment="1">
      <alignment vertical="center" wrapText="1"/>
    </xf>
    <xf numFmtId="0" fontId="7" fillId="7" borderId="10" xfId="0" applyFont="1" applyFill="1" applyBorder="1" applyAlignment="1">
      <alignment vertical="center" wrapText="1"/>
    </xf>
    <xf numFmtId="0" fontId="8" fillId="7" borderId="12" xfId="0" applyFont="1" applyFill="1" applyBorder="1" applyAlignment="1">
      <alignment vertical="center" wrapText="1"/>
    </xf>
    <xf numFmtId="0" fontId="20" fillId="7" borderId="13" xfId="0" applyFont="1" applyFill="1" applyBorder="1" applyAlignment="1">
      <alignment vertical="center" wrapText="1"/>
    </xf>
    <xf numFmtId="0" fontId="20" fillId="7" borderId="1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235"/>
  <sheetViews>
    <sheetView tabSelected="1" topLeftCell="A100" zoomScale="160" zoomScaleNormal="160" workbookViewId="0">
      <selection activeCell="A109" sqref="A109:D109"/>
    </sheetView>
  </sheetViews>
  <sheetFormatPr defaultColWidth="12.7109375" defaultRowHeight="12.75" x14ac:dyDescent="0.2"/>
  <cols>
    <col min="1" max="1" width="68" style="30" customWidth="1"/>
    <col min="2" max="2" width="18.140625" style="30" customWidth="1"/>
    <col min="3" max="3" width="12.85546875" style="30" customWidth="1"/>
    <col min="4" max="4" width="7.85546875" style="30" bestFit="1" customWidth="1"/>
    <col min="5" max="5" width="6.28515625" style="104" bestFit="1" customWidth="1"/>
    <col min="6" max="6" width="19.85546875" style="30" bestFit="1" customWidth="1"/>
    <col min="7" max="39" width="12.7109375" style="29"/>
    <col min="40" max="16384" width="12.7109375" style="30"/>
  </cols>
  <sheetData>
    <row r="1" spans="1:6" x14ac:dyDescent="0.2">
      <c r="A1" s="127" t="s">
        <v>0</v>
      </c>
      <c r="B1" s="110"/>
      <c r="C1" s="110"/>
      <c r="D1" s="110"/>
      <c r="E1" s="110"/>
      <c r="F1" s="111"/>
    </row>
    <row r="2" spans="1:6" ht="66.75" customHeight="1" x14ac:dyDescent="0.2">
      <c r="A2" s="129" t="s">
        <v>87</v>
      </c>
      <c r="B2" s="130"/>
      <c r="C2" s="130"/>
      <c r="D2" s="130"/>
      <c r="E2" s="130"/>
      <c r="F2" s="130"/>
    </row>
    <row r="3" spans="1:6" s="29" customFormat="1" x14ac:dyDescent="0.2">
      <c r="A3" s="31"/>
      <c r="B3" s="31"/>
      <c r="C3" s="31"/>
      <c r="D3" s="31"/>
      <c r="E3" s="85"/>
      <c r="F3" s="31"/>
    </row>
    <row r="4" spans="1:6" ht="15.75" x14ac:dyDescent="0.2">
      <c r="A4" s="32" t="s">
        <v>77</v>
      </c>
      <c r="B4" s="128"/>
      <c r="C4" s="128"/>
      <c r="D4" s="128"/>
      <c r="E4" s="128"/>
      <c r="F4" s="128"/>
    </row>
    <row r="5" spans="1:6" ht="15.75" x14ac:dyDescent="0.2">
      <c r="A5" s="33" t="s">
        <v>79</v>
      </c>
      <c r="B5" s="128"/>
      <c r="C5" s="128"/>
      <c r="D5" s="128"/>
      <c r="E5" s="128"/>
      <c r="F5" s="128"/>
    </row>
    <row r="6" spans="1:6" ht="15.75" x14ac:dyDescent="0.2">
      <c r="A6" s="33" t="s">
        <v>78</v>
      </c>
      <c r="B6" s="128"/>
      <c r="C6" s="128"/>
      <c r="D6" s="128"/>
      <c r="E6" s="128"/>
      <c r="F6" s="128"/>
    </row>
    <row r="7" spans="1:6" ht="15.75" x14ac:dyDescent="0.2">
      <c r="A7" s="33" t="s">
        <v>84</v>
      </c>
      <c r="B7" s="128"/>
      <c r="C7" s="128"/>
      <c r="D7" s="128"/>
      <c r="E7" s="128"/>
      <c r="F7" s="128"/>
    </row>
    <row r="8" spans="1:6" s="29" customFormat="1" x14ac:dyDescent="0.2">
      <c r="A8" s="31"/>
      <c r="B8" s="31"/>
      <c r="C8" s="31"/>
      <c r="D8" s="31"/>
      <c r="E8" s="85"/>
      <c r="F8" s="31"/>
    </row>
    <row r="9" spans="1:6" ht="66" customHeight="1" x14ac:dyDescent="0.2">
      <c r="A9" s="77" t="s">
        <v>1</v>
      </c>
      <c r="B9" s="3" t="s">
        <v>85</v>
      </c>
      <c r="C9" s="2" t="s">
        <v>2</v>
      </c>
      <c r="D9" s="1" t="s">
        <v>3</v>
      </c>
      <c r="E9" s="86" t="s">
        <v>4</v>
      </c>
      <c r="F9" s="1" t="s">
        <v>55</v>
      </c>
    </row>
    <row r="10" spans="1:6" x14ac:dyDescent="0.2">
      <c r="A10" s="109" t="s">
        <v>5</v>
      </c>
      <c r="B10" s="110"/>
      <c r="C10" s="110"/>
      <c r="D10" s="110"/>
      <c r="E10" s="110"/>
      <c r="F10" s="111"/>
    </row>
    <row r="11" spans="1:6" ht="15.75" x14ac:dyDescent="0.2">
      <c r="A11" s="25" t="s">
        <v>18</v>
      </c>
      <c r="B11" s="34"/>
      <c r="C11" s="35"/>
      <c r="D11" s="4">
        <v>30</v>
      </c>
      <c r="E11" s="87">
        <f t="shared" ref="E11:E16" si="0">C11*D11</f>
        <v>0</v>
      </c>
      <c r="F11" s="36"/>
    </row>
    <row r="12" spans="1:6" ht="15.75" x14ac:dyDescent="0.2">
      <c r="A12" s="26" t="s">
        <v>19</v>
      </c>
      <c r="B12" s="37"/>
      <c r="C12" s="38"/>
      <c r="D12" s="5">
        <v>20</v>
      </c>
      <c r="E12" s="88">
        <f>C12*D12</f>
        <v>0</v>
      </c>
      <c r="F12" s="39"/>
    </row>
    <row r="13" spans="1:6" ht="15.75" x14ac:dyDescent="0.2">
      <c r="A13" s="18" t="s">
        <v>17</v>
      </c>
      <c r="B13" s="37"/>
      <c r="C13" s="38"/>
      <c r="D13" s="5">
        <v>10</v>
      </c>
      <c r="E13" s="88">
        <f t="shared" si="0"/>
        <v>0</v>
      </c>
      <c r="F13" s="39"/>
    </row>
    <row r="14" spans="1:6" ht="15.75" x14ac:dyDescent="0.2">
      <c r="A14" s="26" t="s">
        <v>20</v>
      </c>
      <c r="B14" s="37"/>
      <c r="C14" s="38"/>
      <c r="D14" s="5">
        <v>5</v>
      </c>
      <c r="E14" s="88">
        <f t="shared" si="0"/>
        <v>0</v>
      </c>
      <c r="F14" s="39"/>
    </row>
    <row r="15" spans="1:6" ht="15.75" x14ac:dyDescent="0.2">
      <c r="A15" s="26" t="s">
        <v>50</v>
      </c>
      <c r="B15" s="37"/>
      <c r="C15" s="38"/>
      <c r="D15" s="5">
        <v>5</v>
      </c>
      <c r="E15" s="88">
        <f t="shared" si="0"/>
        <v>0</v>
      </c>
      <c r="F15" s="39"/>
    </row>
    <row r="16" spans="1:6" ht="15.75" x14ac:dyDescent="0.2">
      <c r="A16" s="26" t="s">
        <v>51</v>
      </c>
      <c r="B16" s="37"/>
      <c r="C16" s="38"/>
      <c r="D16" s="5">
        <v>2</v>
      </c>
      <c r="E16" s="88">
        <f t="shared" si="0"/>
        <v>0</v>
      </c>
      <c r="F16" s="39"/>
    </row>
    <row r="17" spans="1:6" ht="31.5" x14ac:dyDescent="0.2">
      <c r="A17" s="78" t="s">
        <v>52</v>
      </c>
      <c r="B17" s="40"/>
      <c r="C17" s="41"/>
      <c r="D17" s="6">
        <v>3</v>
      </c>
      <c r="E17" s="89">
        <f>C17*D17</f>
        <v>0</v>
      </c>
      <c r="F17" s="42"/>
    </row>
    <row r="18" spans="1:6" s="29" customFormat="1" ht="15.75" x14ac:dyDescent="0.2">
      <c r="A18" s="79" t="s">
        <v>49</v>
      </c>
      <c r="B18" s="43"/>
      <c r="C18" s="44"/>
      <c r="D18" s="45"/>
      <c r="E18" s="90"/>
      <c r="F18" s="43"/>
    </row>
    <row r="19" spans="1:6" ht="15.75" x14ac:dyDescent="0.2">
      <c r="A19" s="108" t="s">
        <v>6</v>
      </c>
      <c r="B19" s="106"/>
      <c r="C19" s="106"/>
      <c r="D19" s="107"/>
      <c r="E19" s="91">
        <f>SUM(E11:E17)</f>
        <v>0</v>
      </c>
      <c r="F19" s="46">
        <f>SUM(F11:F17)</f>
        <v>0</v>
      </c>
    </row>
    <row r="20" spans="1:6" s="29" customFormat="1" x14ac:dyDescent="0.2">
      <c r="A20" s="31"/>
      <c r="B20" s="31"/>
      <c r="C20" s="31"/>
      <c r="D20" s="31"/>
      <c r="E20" s="85"/>
      <c r="F20" s="31"/>
    </row>
    <row r="21" spans="1:6" x14ac:dyDescent="0.2">
      <c r="A21" s="109" t="s">
        <v>7</v>
      </c>
      <c r="B21" s="110"/>
      <c r="C21" s="110"/>
      <c r="D21" s="110"/>
      <c r="E21" s="110"/>
      <c r="F21" s="111"/>
    </row>
    <row r="22" spans="1:6" ht="31.5" x14ac:dyDescent="0.2">
      <c r="A22" s="20" t="s">
        <v>72</v>
      </c>
      <c r="B22" s="47"/>
      <c r="C22" s="35"/>
      <c r="D22" s="15">
        <v>5</v>
      </c>
      <c r="E22" s="92">
        <f>MIN(C22*D22,15)</f>
        <v>0</v>
      </c>
      <c r="F22" s="48"/>
    </row>
    <row r="23" spans="1:6" ht="31.5" x14ac:dyDescent="0.2">
      <c r="A23" s="21" t="s">
        <v>21</v>
      </c>
      <c r="B23" s="49"/>
      <c r="C23" s="38"/>
      <c r="D23" s="16">
        <v>1</v>
      </c>
      <c r="E23" s="93">
        <f>MIN(C23*D23,5)</f>
        <v>0</v>
      </c>
      <c r="F23" s="50"/>
    </row>
    <row r="24" spans="1:6" ht="48" customHeight="1" x14ac:dyDescent="0.2">
      <c r="A24" s="21" t="s">
        <v>22</v>
      </c>
      <c r="B24" s="49"/>
      <c r="C24" s="38"/>
      <c r="D24" s="16">
        <v>0.5</v>
      </c>
      <c r="E24" s="93">
        <f>MIN(C24*D24,5)</f>
        <v>0</v>
      </c>
      <c r="F24" s="50"/>
    </row>
    <row r="25" spans="1:6" ht="46.5" customHeight="1" x14ac:dyDescent="0.2">
      <c r="A25" s="21" t="s">
        <v>75</v>
      </c>
      <c r="B25" s="49"/>
      <c r="C25" s="38"/>
      <c r="D25" s="16">
        <v>10</v>
      </c>
      <c r="E25" s="93">
        <f>MIN(C25*D25,20)</f>
        <v>0</v>
      </c>
      <c r="F25" s="50"/>
    </row>
    <row r="26" spans="1:6" ht="31.5" x14ac:dyDescent="0.2">
      <c r="A26" s="22" t="s">
        <v>76</v>
      </c>
      <c r="B26" s="51"/>
      <c r="C26" s="41"/>
      <c r="D26" s="17">
        <v>5</v>
      </c>
      <c r="E26" s="94">
        <f>MIN(C26*D26,10)</f>
        <v>0</v>
      </c>
      <c r="F26" s="52"/>
    </row>
    <row r="27" spans="1:6" ht="15.75" x14ac:dyDescent="0.2">
      <c r="A27" s="105" t="s">
        <v>8</v>
      </c>
      <c r="B27" s="106"/>
      <c r="C27" s="106"/>
      <c r="D27" s="107"/>
      <c r="E27" s="95">
        <f>SUM(E22:E26)</f>
        <v>0</v>
      </c>
      <c r="F27" s="46">
        <f t="shared" ref="F27" si="1">SUM(F22:F26)</f>
        <v>0</v>
      </c>
    </row>
    <row r="28" spans="1:6" s="29" customFormat="1" x14ac:dyDescent="0.2">
      <c r="A28" s="31"/>
      <c r="B28" s="31"/>
      <c r="C28" s="31"/>
      <c r="D28" s="31"/>
      <c r="E28" s="85"/>
      <c r="F28" s="31"/>
    </row>
    <row r="29" spans="1:6" x14ac:dyDescent="0.2">
      <c r="A29" s="131" t="s">
        <v>9</v>
      </c>
      <c r="B29" s="110"/>
      <c r="C29" s="110"/>
      <c r="D29" s="110"/>
      <c r="E29" s="110"/>
      <c r="F29" s="111"/>
    </row>
    <row r="30" spans="1:6" ht="31.5" x14ac:dyDescent="0.2">
      <c r="A30" s="27" t="s">
        <v>23</v>
      </c>
      <c r="B30" s="54"/>
      <c r="C30" s="55"/>
      <c r="D30" s="8">
        <v>2</v>
      </c>
      <c r="E30" s="92">
        <f>MIN(C30*D30,10)</f>
        <v>0</v>
      </c>
      <c r="F30" s="56"/>
    </row>
    <row r="31" spans="1:6" ht="31.5" x14ac:dyDescent="0.2">
      <c r="A31" s="28" t="s">
        <v>24</v>
      </c>
      <c r="B31" s="57"/>
      <c r="C31" s="58"/>
      <c r="D31" s="9">
        <v>3</v>
      </c>
      <c r="E31" s="93">
        <f>MIN(C31*D31,15)</f>
        <v>0</v>
      </c>
      <c r="F31" s="59"/>
    </row>
    <row r="32" spans="1:6" ht="31.5" x14ac:dyDescent="0.2">
      <c r="A32" s="28" t="s">
        <v>25</v>
      </c>
      <c r="B32" s="57"/>
      <c r="C32" s="58"/>
      <c r="D32" s="9">
        <v>4</v>
      </c>
      <c r="E32" s="93">
        <f>MIN(C32*D32,20)</f>
        <v>0</v>
      </c>
      <c r="F32" s="59"/>
    </row>
    <row r="33" spans="1:6" ht="15.75" x14ac:dyDescent="0.2">
      <c r="A33" s="28" t="s">
        <v>80</v>
      </c>
      <c r="B33" s="57"/>
      <c r="C33" s="58"/>
      <c r="D33" s="9">
        <v>1</v>
      </c>
      <c r="E33" s="93">
        <f>MIN(C33*D33,10)</f>
        <v>0</v>
      </c>
      <c r="F33" s="59"/>
    </row>
    <row r="34" spans="1:6" ht="31.5" x14ac:dyDescent="0.2">
      <c r="A34" s="28" t="s">
        <v>81</v>
      </c>
      <c r="B34" s="57"/>
      <c r="C34" s="58"/>
      <c r="D34" s="9">
        <v>0.5</v>
      </c>
      <c r="E34" s="93">
        <f>MIN(C34*D34,10)</f>
        <v>0</v>
      </c>
      <c r="F34" s="59"/>
    </row>
    <row r="35" spans="1:6" ht="31.5" x14ac:dyDescent="0.2">
      <c r="A35" s="80" t="s">
        <v>82</v>
      </c>
      <c r="B35" s="60"/>
      <c r="C35" s="61"/>
      <c r="D35" s="10">
        <v>2</v>
      </c>
      <c r="E35" s="94">
        <f>MIN(C35*D35,10)</f>
        <v>0</v>
      </c>
      <c r="F35" s="62"/>
    </row>
    <row r="36" spans="1:6" ht="15.75" x14ac:dyDescent="0.2">
      <c r="A36" s="132" t="s">
        <v>10</v>
      </c>
      <c r="B36" s="133"/>
      <c r="C36" s="133"/>
      <c r="D36" s="134"/>
      <c r="E36" s="95">
        <f>SUM(E30:E35)</f>
        <v>0</v>
      </c>
      <c r="F36" s="53">
        <f>SUM(F30:F35)</f>
        <v>0</v>
      </c>
    </row>
    <row r="37" spans="1:6" s="29" customFormat="1" x14ac:dyDescent="0.2">
      <c r="A37" s="31"/>
      <c r="B37" s="31"/>
      <c r="C37" s="31"/>
      <c r="D37" s="31"/>
      <c r="E37" s="85"/>
      <c r="F37" s="31"/>
    </row>
    <row r="38" spans="1:6" x14ac:dyDescent="0.2">
      <c r="A38" s="118" t="s">
        <v>11</v>
      </c>
      <c r="B38" s="106"/>
      <c r="C38" s="106"/>
      <c r="D38" s="106"/>
      <c r="E38" s="106"/>
      <c r="F38" s="107"/>
    </row>
    <row r="39" spans="1:6" s="29" customFormat="1" ht="31.5" x14ac:dyDescent="0.2">
      <c r="A39" s="81" t="s">
        <v>74</v>
      </c>
      <c r="B39" s="47"/>
      <c r="C39" s="35"/>
      <c r="D39" s="63">
        <v>3</v>
      </c>
      <c r="E39" s="92">
        <f>MIN(C39*D39,30)</f>
        <v>0</v>
      </c>
      <c r="F39" s="64"/>
    </row>
    <row r="40" spans="1:6" s="29" customFormat="1" ht="31.5" x14ac:dyDescent="0.2">
      <c r="A40" s="82" t="s">
        <v>83</v>
      </c>
      <c r="B40" s="51"/>
      <c r="C40" s="41"/>
      <c r="D40" s="11">
        <v>3</v>
      </c>
      <c r="E40" s="94">
        <f>MIN(C40*D40,30)</f>
        <v>0</v>
      </c>
      <c r="F40" s="65"/>
    </row>
    <row r="41" spans="1:6" ht="15.75" x14ac:dyDescent="0.2">
      <c r="A41" s="105" t="s">
        <v>12</v>
      </c>
      <c r="B41" s="106"/>
      <c r="C41" s="106"/>
      <c r="D41" s="107"/>
      <c r="E41" s="91">
        <f t="shared" ref="E41:F41" si="2">SUM(E39:E40)</f>
        <v>0</v>
      </c>
      <c r="F41" s="46">
        <f t="shared" si="2"/>
        <v>0</v>
      </c>
    </row>
    <row r="42" spans="1:6" s="29" customFormat="1" x14ac:dyDescent="0.2">
      <c r="A42" s="31"/>
      <c r="B42" s="31"/>
      <c r="C42" s="31"/>
      <c r="D42" s="31"/>
      <c r="E42" s="85"/>
      <c r="F42" s="31"/>
    </row>
    <row r="43" spans="1:6" ht="18.75" x14ac:dyDescent="0.2">
      <c r="A43" s="135" t="s">
        <v>26</v>
      </c>
      <c r="B43" s="136"/>
      <c r="C43" s="136"/>
      <c r="D43" s="136"/>
      <c r="E43" s="136"/>
      <c r="F43" s="137"/>
    </row>
    <row r="44" spans="1:6" ht="29.25" customHeight="1" x14ac:dyDescent="0.2">
      <c r="A44" s="138" t="s">
        <v>73</v>
      </c>
      <c r="B44" s="139"/>
      <c r="C44" s="139"/>
      <c r="D44" s="139"/>
      <c r="E44" s="139"/>
      <c r="F44" s="140"/>
    </row>
    <row r="45" spans="1:6" x14ac:dyDescent="0.2">
      <c r="A45" s="141" t="s">
        <v>68</v>
      </c>
      <c r="B45" s="142"/>
      <c r="C45" s="142"/>
      <c r="D45" s="142"/>
      <c r="E45" s="142"/>
      <c r="F45" s="143"/>
    </row>
    <row r="46" spans="1:6" ht="15.75" x14ac:dyDescent="0.2">
      <c r="A46" s="81" t="s">
        <v>27</v>
      </c>
      <c r="B46" s="47"/>
      <c r="C46" s="35"/>
      <c r="D46" s="63">
        <v>15</v>
      </c>
      <c r="E46" s="96">
        <f t="shared" ref="E46:E53" si="3">D46*C46</f>
        <v>0</v>
      </c>
      <c r="F46" s="48"/>
    </row>
    <row r="47" spans="1:6" ht="15.75" x14ac:dyDescent="0.2">
      <c r="A47" s="83" t="s">
        <v>28</v>
      </c>
      <c r="B47" s="49"/>
      <c r="C47" s="38"/>
      <c r="D47" s="7">
        <v>13.5</v>
      </c>
      <c r="E47" s="97">
        <f t="shared" si="3"/>
        <v>0</v>
      </c>
      <c r="F47" s="50"/>
    </row>
    <row r="48" spans="1:6" ht="15.75" x14ac:dyDescent="0.2">
      <c r="A48" s="83" t="s">
        <v>29</v>
      </c>
      <c r="B48" s="49"/>
      <c r="C48" s="38"/>
      <c r="D48" s="7">
        <v>12</v>
      </c>
      <c r="E48" s="97">
        <f t="shared" si="3"/>
        <v>0</v>
      </c>
      <c r="F48" s="50"/>
    </row>
    <row r="49" spans="1:6" ht="15.75" x14ac:dyDescent="0.2">
      <c r="A49" s="83" t="s">
        <v>30</v>
      </c>
      <c r="B49" s="49"/>
      <c r="C49" s="38"/>
      <c r="D49" s="7">
        <v>10.5</v>
      </c>
      <c r="E49" s="97">
        <f t="shared" si="3"/>
        <v>0</v>
      </c>
      <c r="F49" s="50"/>
    </row>
    <row r="50" spans="1:6" ht="15.75" x14ac:dyDescent="0.2">
      <c r="A50" s="83" t="s">
        <v>31</v>
      </c>
      <c r="B50" s="49"/>
      <c r="C50" s="38"/>
      <c r="D50" s="7">
        <v>9</v>
      </c>
      <c r="E50" s="97">
        <f t="shared" si="3"/>
        <v>0</v>
      </c>
      <c r="F50" s="50"/>
    </row>
    <row r="51" spans="1:6" ht="15.75" x14ac:dyDescent="0.2">
      <c r="A51" s="83" t="s">
        <v>32</v>
      </c>
      <c r="B51" s="49"/>
      <c r="C51" s="38"/>
      <c r="D51" s="7">
        <v>7.5</v>
      </c>
      <c r="E51" s="97">
        <f t="shared" si="3"/>
        <v>0</v>
      </c>
      <c r="F51" s="50"/>
    </row>
    <row r="52" spans="1:6" ht="15.75" x14ac:dyDescent="0.2">
      <c r="A52" s="83" t="s">
        <v>33</v>
      </c>
      <c r="B52" s="49"/>
      <c r="C52" s="38"/>
      <c r="D52" s="7">
        <v>6</v>
      </c>
      <c r="E52" s="97">
        <f t="shared" si="3"/>
        <v>0</v>
      </c>
      <c r="F52" s="50"/>
    </row>
    <row r="53" spans="1:6" ht="15.75" x14ac:dyDescent="0.2">
      <c r="A53" s="82" t="s">
        <v>34</v>
      </c>
      <c r="B53" s="51"/>
      <c r="C53" s="41"/>
      <c r="D53" s="11">
        <v>4.5</v>
      </c>
      <c r="E53" s="98">
        <f t="shared" si="3"/>
        <v>0</v>
      </c>
      <c r="F53" s="52"/>
    </row>
    <row r="54" spans="1:6" ht="15.75" x14ac:dyDescent="0.2">
      <c r="A54" s="105" t="s">
        <v>43</v>
      </c>
      <c r="B54" s="106"/>
      <c r="C54" s="106"/>
      <c r="D54" s="107"/>
      <c r="E54" s="99">
        <f t="shared" ref="E54:F54" si="4">SUM(E46:E53)</f>
        <v>0</v>
      </c>
      <c r="F54" s="66">
        <f t="shared" si="4"/>
        <v>0</v>
      </c>
    </row>
    <row r="55" spans="1:6" s="29" customFormat="1" x14ac:dyDescent="0.2">
      <c r="A55" s="31"/>
      <c r="B55" s="31"/>
      <c r="C55" s="31"/>
      <c r="D55" s="31"/>
      <c r="E55" s="85"/>
      <c r="F55" s="31"/>
    </row>
    <row r="56" spans="1:6" x14ac:dyDescent="0.2">
      <c r="A56" s="112" t="s">
        <v>16</v>
      </c>
      <c r="B56" s="113"/>
      <c r="C56" s="113"/>
      <c r="D56" s="113"/>
      <c r="E56" s="113"/>
      <c r="F56" s="114"/>
    </row>
    <row r="57" spans="1:6" x14ac:dyDescent="0.2">
      <c r="A57" s="115" t="s">
        <v>69</v>
      </c>
      <c r="B57" s="116"/>
      <c r="C57" s="116"/>
      <c r="D57" s="116"/>
      <c r="E57" s="116"/>
      <c r="F57" s="117"/>
    </row>
    <row r="58" spans="1:6" ht="15.75" x14ac:dyDescent="0.2">
      <c r="A58" s="23" t="s">
        <v>35</v>
      </c>
      <c r="B58" s="49"/>
      <c r="C58" s="38"/>
      <c r="D58" s="7">
        <v>10</v>
      </c>
      <c r="E58" s="97">
        <f t="shared" ref="E58:E63" si="5">D58*C58</f>
        <v>0</v>
      </c>
      <c r="F58" s="50"/>
    </row>
    <row r="59" spans="1:6" ht="15.75" x14ac:dyDescent="0.2">
      <c r="A59" s="23" t="s">
        <v>36</v>
      </c>
      <c r="B59" s="49"/>
      <c r="C59" s="38"/>
      <c r="D59" s="7">
        <v>9</v>
      </c>
      <c r="E59" s="97">
        <f t="shared" si="5"/>
        <v>0</v>
      </c>
      <c r="F59" s="50"/>
    </row>
    <row r="60" spans="1:6" ht="15.75" x14ac:dyDescent="0.2">
      <c r="A60" s="23" t="s">
        <v>37</v>
      </c>
      <c r="B60" s="49"/>
      <c r="C60" s="38"/>
      <c r="D60" s="7">
        <v>8</v>
      </c>
      <c r="E60" s="97">
        <f t="shared" si="5"/>
        <v>0</v>
      </c>
      <c r="F60" s="50"/>
    </row>
    <row r="61" spans="1:6" ht="15.75" x14ac:dyDescent="0.2">
      <c r="A61" s="23" t="s">
        <v>38</v>
      </c>
      <c r="B61" s="49"/>
      <c r="C61" s="38"/>
      <c r="D61" s="7">
        <v>7</v>
      </c>
      <c r="E61" s="97">
        <f t="shared" si="5"/>
        <v>0</v>
      </c>
      <c r="F61" s="50"/>
    </row>
    <row r="62" spans="1:6" ht="15.75" x14ac:dyDescent="0.2">
      <c r="A62" s="23" t="s">
        <v>39</v>
      </c>
      <c r="B62" s="49"/>
      <c r="C62" s="38"/>
      <c r="D62" s="7">
        <v>6</v>
      </c>
      <c r="E62" s="97">
        <f t="shared" si="5"/>
        <v>0</v>
      </c>
      <c r="F62" s="50"/>
    </row>
    <row r="63" spans="1:6" ht="15.75" x14ac:dyDescent="0.2">
      <c r="A63" s="23" t="s">
        <v>40</v>
      </c>
      <c r="B63" s="49"/>
      <c r="C63" s="38"/>
      <c r="D63" s="7">
        <v>5</v>
      </c>
      <c r="E63" s="97">
        <f t="shared" si="5"/>
        <v>0</v>
      </c>
      <c r="F63" s="50"/>
    </row>
    <row r="64" spans="1:6" ht="15.75" x14ac:dyDescent="0.2">
      <c r="A64" s="23" t="s">
        <v>41</v>
      </c>
      <c r="B64" s="49"/>
      <c r="C64" s="38"/>
      <c r="D64" s="7">
        <v>4</v>
      </c>
      <c r="E64" s="97">
        <f>D64*C64</f>
        <v>0</v>
      </c>
      <c r="F64" s="50"/>
    </row>
    <row r="65" spans="1:6" ht="15.75" x14ac:dyDescent="0.2">
      <c r="A65" s="24" t="s">
        <v>42</v>
      </c>
      <c r="B65" s="51"/>
      <c r="C65" s="41"/>
      <c r="D65" s="11">
        <v>3</v>
      </c>
      <c r="E65" s="98">
        <f>D65*C65</f>
        <v>0</v>
      </c>
      <c r="F65" s="52"/>
    </row>
    <row r="66" spans="1:6" ht="15.75" x14ac:dyDescent="0.2">
      <c r="A66" s="105" t="s">
        <v>44</v>
      </c>
      <c r="B66" s="106"/>
      <c r="C66" s="106"/>
      <c r="D66" s="107"/>
      <c r="E66" s="91">
        <f t="shared" ref="E66:F66" si="6">SUM(E58:E65)</f>
        <v>0</v>
      </c>
      <c r="F66" s="46">
        <f t="shared" si="6"/>
        <v>0</v>
      </c>
    </row>
    <row r="67" spans="1:6" s="29" customFormat="1" x14ac:dyDescent="0.2">
      <c r="A67" s="31"/>
      <c r="B67" s="31"/>
      <c r="C67" s="31"/>
      <c r="D67" s="31"/>
      <c r="E67" s="85"/>
      <c r="F67" s="31"/>
    </row>
    <row r="68" spans="1:6" ht="33.75" customHeight="1" x14ac:dyDescent="0.2">
      <c r="A68" s="112" t="s">
        <v>86</v>
      </c>
      <c r="B68" s="113"/>
      <c r="C68" s="113"/>
      <c r="D68" s="113"/>
      <c r="E68" s="113"/>
      <c r="F68" s="114"/>
    </row>
    <row r="69" spans="1:6" x14ac:dyDescent="0.2">
      <c r="A69" s="115" t="s">
        <v>70</v>
      </c>
      <c r="B69" s="116"/>
      <c r="C69" s="116"/>
      <c r="D69" s="116"/>
      <c r="E69" s="116"/>
      <c r="F69" s="117"/>
    </row>
    <row r="70" spans="1:6" ht="15.75" x14ac:dyDescent="0.2">
      <c r="A70" s="18" t="s">
        <v>45</v>
      </c>
      <c r="B70" s="49"/>
      <c r="C70" s="38"/>
      <c r="D70" s="7">
        <v>15</v>
      </c>
      <c r="E70" s="97">
        <f t="shared" ref="E70:E77" si="7">D70*C70</f>
        <v>0</v>
      </c>
      <c r="F70" s="50"/>
    </row>
    <row r="71" spans="1:6" ht="15.75" x14ac:dyDescent="0.2">
      <c r="A71" s="18" t="s">
        <v>46</v>
      </c>
      <c r="B71" s="49"/>
      <c r="C71" s="38"/>
      <c r="D71" s="7">
        <v>13.5</v>
      </c>
      <c r="E71" s="97">
        <f t="shared" si="7"/>
        <v>0</v>
      </c>
      <c r="F71" s="50"/>
    </row>
    <row r="72" spans="1:6" ht="15.75" x14ac:dyDescent="0.2">
      <c r="A72" s="18" t="s">
        <v>56</v>
      </c>
      <c r="B72" s="49"/>
      <c r="C72" s="38"/>
      <c r="D72" s="7">
        <v>12</v>
      </c>
      <c r="E72" s="97">
        <f t="shared" si="7"/>
        <v>0</v>
      </c>
      <c r="F72" s="50"/>
    </row>
    <row r="73" spans="1:6" ht="15.75" x14ac:dyDescent="0.2">
      <c r="A73" s="18" t="s">
        <v>57</v>
      </c>
      <c r="B73" s="49"/>
      <c r="C73" s="38"/>
      <c r="D73" s="7">
        <v>10.5</v>
      </c>
      <c r="E73" s="97">
        <f t="shared" si="7"/>
        <v>0</v>
      </c>
      <c r="F73" s="50"/>
    </row>
    <row r="74" spans="1:6" ht="31.5" x14ac:dyDescent="0.2">
      <c r="A74" s="18" t="s">
        <v>58</v>
      </c>
      <c r="B74" s="49"/>
      <c r="C74" s="38"/>
      <c r="D74" s="7">
        <v>9</v>
      </c>
      <c r="E74" s="97">
        <f t="shared" si="7"/>
        <v>0</v>
      </c>
      <c r="F74" s="50"/>
    </row>
    <row r="75" spans="1:6" ht="47.25" x14ac:dyDescent="0.2">
      <c r="A75" s="18" t="s">
        <v>62</v>
      </c>
      <c r="B75" s="49"/>
      <c r="C75" s="38"/>
      <c r="D75" s="7">
        <v>7.5</v>
      </c>
      <c r="E75" s="97">
        <f t="shared" si="7"/>
        <v>0</v>
      </c>
      <c r="F75" s="50"/>
    </row>
    <row r="76" spans="1:6" ht="31.5" x14ac:dyDescent="0.2">
      <c r="A76" s="18" t="s">
        <v>66</v>
      </c>
      <c r="B76" s="49"/>
      <c r="C76" s="38"/>
      <c r="D76" s="7">
        <v>6</v>
      </c>
      <c r="E76" s="97">
        <f t="shared" si="7"/>
        <v>0</v>
      </c>
      <c r="F76" s="50"/>
    </row>
    <row r="77" spans="1:6" ht="15.75" x14ac:dyDescent="0.2">
      <c r="A77" s="19" t="s">
        <v>63</v>
      </c>
      <c r="B77" s="51"/>
      <c r="C77" s="41"/>
      <c r="D77" s="11">
        <v>4.5</v>
      </c>
      <c r="E77" s="98">
        <f t="shared" si="7"/>
        <v>0</v>
      </c>
      <c r="F77" s="52"/>
    </row>
    <row r="78" spans="1:6" ht="15.75" x14ac:dyDescent="0.2">
      <c r="A78" s="105" t="s">
        <v>13</v>
      </c>
      <c r="B78" s="106"/>
      <c r="C78" s="106"/>
      <c r="D78" s="107"/>
      <c r="E78" s="91">
        <f>SUM(E70:E77)</f>
        <v>0</v>
      </c>
      <c r="F78" s="46">
        <f t="shared" ref="F78" si="8">SUM(F70:F77)</f>
        <v>0</v>
      </c>
    </row>
    <row r="79" spans="1:6" s="29" customFormat="1" x14ac:dyDescent="0.2">
      <c r="A79" s="31"/>
      <c r="B79" s="31"/>
      <c r="C79" s="31"/>
      <c r="D79" s="31"/>
      <c r="E79" s="85"/>
      <c r="F79" s="31"/>
    </row>
    <row r="80" spans="1:6" ht="34.5" customHeight="1" x14ac:dyDescent="0.2">
      <c r="A80" s="112" t="s">
        <v>86</v>
      </c>
      <c r="B80" s="113"/>
      <c r="C80" s="113"/>
      <c r="D80" s="113"/>
      <c r="E80" s="113"/>
      <c r="F80" s="114"/>
    </row>
    <row r="81" spans="1:6" x14ac:dyDescent="0.2">
      <c r="A81" s="115" t="s">
        <v>71</v>
      </c>
      <c r="B81" s="116"/>
      <c r="C81" s="116"/>
      <c r="D81" s="116"/>
      <c r="E81" s="116"/>
      <c r="F81" s="117"/>
    </row>
    <row r="82" spans="1:6" ht="15.75" x14ac:dyDescent="0.2">
      <c r="A82" s="23" t="s">
        <v>47</v>
      </c>
      <c r="B82" s="49"/>
      <c r="C82" s="38"/>
      <c r="D82" s="7">
        <v>10</v>
      </c>
      <c r="E82" s="97">
        <f t="shared" ref="E82:E89" si="9">D82*C82</f>
        <v>0</v>
      </c>
      <c r="F82" s="50"/>
    </row>
    <row r="83" spans="1:6" ht="15.75" x14ac:dyDescent="0.2">
      <c r="A83" s="23" t="s">
        <v>48</v>
      </c>
      <c r="B83" s="49"/>
      <c r="C83" s="38"/>
      <c r="D83" s="7">
        <v>9</v>
      </c>
      <c r="E83" s="97">
        <f t="shared" si="9"/>
        <v>0</v>
      </c>
      <c r="F83" s="50"/>
    </row>
    <row r="84" spans="1:6" ht="15.75" x14ac:dyDescent="0.2">
      <c r="A84" s="23" t="s">
        <v>59</v>
      </c>
      <c r="B84" s="49"/>
      <c r="C84" s="38"/>
      <c r="D84" s="7">
        <v>8</v>
      </c>
      <c r="E84" s="97">
        <f t="shared" si="9"/>
        <v>0</v>
      </c>
      <c r="F84" s="50"/>
    </row>
    <row r="85" spans="1:6" ht="15.75" x14ac:dyDescent="0.2">
      <c r="A85" s="23" t="s">
        <v>60</v>
      </c>
      <c r="B85" s="49"/>
      <c r="C85" s="38"/>
      <c r="D85" s="7">
        <v>7</v>
      </c>
      <c r="E85" s="97">
        <f t="shared" si="9"/>
        <v>0</v>
      </c>
      <c r="F85" s="50"/>
    </row>
    <row r="86" spans="1:6" ht="31.5" x14ac:dyDescent="0.2">
      <c r="A86" s="23" t="s">
        <v>61</v>
      </c>
      <c r="B86" s="49"/>
      <c r="C86" s="38"/>
      <c r="D86" s="7">
        <v>6</v>
      </c>
      <c r="E86" s="97">
        <f t="shared" si="9"/>
        <v>0</v>
      </c>
      <c r="F86" s="50"/>
    </row>
    <row r="87" spans="1:6" ht="47.25" x14ac:dyDescent="0.2">
      <c r="A87" s="23" t="s">
        <v>64</v>
      </c>
      <c r="B87" s="49"/>
      <c r="C87" s="38"/>
      <c r="D87" s="7">
        <v>5</v>
      </c>
      <c r="E87" s="97">
        <f t="shared" si="9"/>
        <v>0</v>
      </c>
      <c r="F87" s="50"/>
    </row>
    <row r="88" spans="1:6" ht="31.5" x14ac:dyDescent="0.2">
      <c r="A88" s="23" t="s">
        <v>67</v>
      </c>
      <c r="B88" s="49"/>
      <c r="C88" s="38"/>
      <c r="D88" s="7">
        <v>4</v>
      </c>
      <c r="E88" s="97">
        <f t="shared" si="9"/>
        <v>0</v>
      </c>
      <c r="F88" s="50"/>
    </row>
    <row r="89" spans="1:6" ht="15.75" x14ac:dyDescent="0.2">
      <c r="A89" s="24" t="s">
        <v>65</v>
      </c>
      <c r="B89" s="51"/>
      <c r="C89" s="41"/>
      <c r="D89" s="11">
        <v>3</v>
      </c>
      <c r="E89" s="97">
        <f t="shared" si="9"/>
        <v>0</v>
      </c>
      <c r="F89" s="50"/>
    </row>
    <row r="90" spans="1:6" ht="15.75" x14ac:dyDescent="0.2">
      <c r="A90" s="105" t="s">
        <v>14</v>
      </c>
      <c r="B90" s="106"/>
      <c r="C90" s="106"/>
      <c r="D90" s="106"/>
      <c r="E90" s="100">
        <f t="shared" ref="E90:F90" si="10">SUM(E82:E89)</f>
        <v>0</v>
      </c>
      <c r="F90" s="67">
        <f t="shared" si="10"/>
        <v>0</v>
      </c>
    </row>
    <row r="91" spans="1:6" s="29" customFormat="1" ht="15.75" x14ac:dyDescent="0.2">
      <c r="A91" s="68"/>
      <c r="B91" s="69"/>
      <c r="C91" s="69"/>
      <c r="D91" s="69"/>
      <c r="E91" s="101"/>
      <c r="F91" s="70"/>
    </row>
    <row r="92" spans="1:6" ht="18" x14ac:dyDescent="0.2">
      <c r="A92" s="119" t="s">
        <v>53</v>
      </c>
      <c r="B92" s="120"/>
      <c r="C92" s="120"/>
      <c r="D92" s="120"/>
      <c r="E92" s="102">
        <f>E90+E78+E66+E54</f>
        <v>0</v>
      </c>
      <c r="F92" s="71">
        <f>F90+F78+F66+F54</f>
        <v>0</v>
      </c>
    </row>
    <row r="93" spans="1:6" s="29" customFormat="1" x14ac:dyDescent="0.2">
      <c r="A93" s="31"/>
      <c r="B93" s="31"/>
      <c r="C93" s="31"/>
      <c r="D93" s="31"/>
      <c r="E93" s="85"/>
      <c r="F93" s="31"/>
    </row>
    <row r="94" spans="1:6" x14ac:dyDescent="0.2">
      <c r="A94" s="118" t="s">
        <v>88</v>
      </c>
      <c r="B94" s="106"/>
      <c r="C94" s="106"/>
      <c r="D94" s="106"/>
      <c r="E94" s="110"/>
      <c r="F94" s="107"/>
    </row>
    <row r="95" spans="1:6" ht="48" customHeight="1" x14ac:dyDescent="0.2">
      <c r="A95" s="81" t="s">
        <v>89</v>
      </c>
      <c r="B95" s="47"/>
      <c r="C95" s="72"/>
      <c r="D95" s="15">
        <v>3</v>
      </c>
      <c r="E95" s="92">
        <f>MIN(C95*D95,15)</f>
        <v>0</v>
      </c>
      <c r="F95" s="73"/>
    </row>
    <row r="96" spans="1:6" ht="31.5" x14ac:dyDescent="0.2">
      <c r="A96" s="83" t="s">
        <v>90</v>
      </c>
      <c r="B96" s="49"/>
      <c r="C96" s="74"/>
      <c r="D96" s="16">
        <v>2</v>
      </c>
      <c r="E96" s="93">
        <f>MIN(C96*D96,6)</f>
        <v>0</v>
      </c>
      <c r="F96" s="75"/>
    </row>
    <row r="97" spans="1:6" ht="31.5" x14ac:dyDescent="0.2">
      <c r="A97" s="83" t="s">
        <v>91</v>
      </c>
      <c r="B97" s="49"/>
      <c r="C97" s="74"/>
      <c r="D97" s="16">
        <v>1</v>
      </c>
      <c r="E97" s="93">
        <f>MIN(C97*D97,3)</f>
        <v>0</v>
      </c>
      <c r="F97" s="75"/>
    </row>
    <row r="98" spans="1:6" ht="31.5" x14ac:dyDescent="0.2">
      <c r="A98" s="83" t="s">
        <v>92</v>
      </c>
      <c r="B98" s="49"/>
      <c r="C98" s="74"/>
      <c r="D98" s="16">
        <v>1</v>
      </c>
      <c r="E98" s="93">
        <f>MIN(C98*D98,3)</f>
        <v>0</v>
      </c>
      <c r="F98" s="75"/>
    </row>
    <row r="99" spans="1:6" ht="34.5" customHeight="1" x14ac:dyDescent="0.2">
      <c r="A99" s="83" t="s">
        <v>93</v>
      </c>
      <c r="B99" s="49"/>
      <c r="C99" s="74"/>
      <c r="D99" s="16">
        <v>0.25</v>
      </c>
      <c r="E99" s="93">
        <f>MIN(C99*D99,2)</f>
        <v>0</v>
      </c>
      <c r="F99" s="75"/>
    </row>
    <row r="100" spans="1:6" ht="22.5" customHeight="1" x14ac:dyDescent="0.2">
      <c r="A100" s="83" t="s">
        <v>94</v>
      </c>
      <c r="B100" s="49"/>
      <c r="C100" s="74"/>
      <c r="D100" s="16">
        <v>4</v>
      </c>
      <c r="E100" s="93">
        <f>MIN(C100*D100,16)</f>
        <v>0</v>
      </c>
      <c r="F100" s="75"/>
    </row>
    <row r="101" spans="1:6" ht="33.75" customHeight="1" x14ac:dyDescent="0.2">
      <c r="A101" s="83" t="s">
        <v>95</v>
      </c>
      <c r="B101" s="49"/>
      <c r="C101" s="74"/>
      <c r="D101" s="16">
        <v>5</v>
      </c>
      <c r="E101" s="93">
        <f>MIN(C101*D101,20)</f>
        <v>0</v>
      </c>
      <c r="F101" s="75"/>
    </row>
    <row r="102" spans="1:6" ht="15.75" x14ac:dyDescent="0.2">
      <c r="A102" s="83" t="s">
        <v>96</v>
      </c>
      <c r="B102" s="49"/>
      <c r="C102" s="74"/>
      <c r="D102" s="16">
        <v>10</v>
      </c>
      <c r="E102" s="93">
        <f>MIN(C102*D102,20)</f>
        <v>0</v>
      </c>
      <c r="F102" s="75"/>
    </row>
    <row r="103" spans="1:6" ht="29.25" customHeight="1" x14ac:dyDescent="0.2">
      <c r="A103" s="83" t="s">
        <v>97</v>
      </c>
      <c r="B103" s="49"/>
      <c r="C103" s="74"/>
      <c r="D103" s="16">
        <v>20</v>
      </c>
      <c r="E103" s="93">
        <f>MIN(C103*D103,20)</f>
        <v>0</v>
      </c>
      <c r="F103" s="75"/>
    </row>
    <row r="104" spans="1:6" ht="31.5" x14ac:dyDescent="0.2">
      <c r="A104" s="82" t="s">
        <v>98</v>
      </c>
      <c r="B104" s="51"/>
      <c r="C104" s="74"/>
      <c r="D104" s="17">
        <v>20</v>
      </c>
      <c r="E104" s="93">
        <f>MIN(C104*D104,20)</f>
        <v>0</v>
      </c>
      <c r="F104" s="76"/>
    </row>
    <row r="105" spans="1:6" ht="15.75" x14ac:dyDescent="0.2">
      <c r="A105" s="105" t="s">
        <v>99</v>
      </c>
      <c r="B105" s="106"/>
      <c r="C105" s="106"/>
      <c r="D105" s="106"/>
      <c r="E105" s="100">
        <f>SUM(E95:E104)</f>
        <v>0</v>
      </c>
      <c r="F105" s="84">
        <f t="shared" ref="F105" si="11">SUM(F95:F104)</f>
        <v>0</v>
      </c>
    </row>
    <row r="106" spans="1:6" s="29" customFormat="1" x14ac:dyDescent="0.2">
      <c r="A106" s="31"/>
      <c r="B106" s="31"/>
      <c r="C106" s="31"/>
      <c r="D106" s="31"/>
      <c r="E106" s="85"/>
      <c r="F106" s="31"/>
    </row>
    <row r="107" spans="1:6" ht="18.75" x14ac:dyDescent="0.2">
      <c r="A107" s="122" t="s">
        <v>6</v>
      </c>
      <c r="B107" s="123"/>
      <c r="C107" s="123"/>
      <c r="D107" s="123"/>
      <c r="E107" s="92">
        <f>E19</f>
        <v>0</v>
      </c>
      <c r="F107" s="12">
        <f>F19</f>
        <v>0</v>
      </c>
    </row>
    <row r="108" spans="1:6" ht="18.75" x14ac:dyDescent="0.2">
      <c r="A108" s="122" t="s">
        <v>8</v>
      </c>
      <c r="B108" s="123"/>
      <c r="C108" s="123"/>
      <c r="D108" s="123"/>
      <c r="E108" s="93">
        <f>E27</f>
        <v>0</v>
      </c>
      <c r="F108" s="13">
        <f>F27</f>
        <v>0</v>
      </c>
    </row>
    <row r="109" spans="1:6" ht="18.75" x14ac:dyDescent="0.2">
      <c r="A109" s="122" t="s">
        <v>10</v>
      </c>
      <c r="B109" s="123"/>
      <c r="C109" s="123"/>
      <c r="D109" s="123"/>
      <c r="E109" s="93">
        <f>E36</f>
        <v>0</v>
      </c>
      <c r="F109" s="13">
        <f>F36</f>
        <v>0</v>
      </c>
    </row>
    <row r="110" spans="1:6" ht="18.75" x14ac:dyDescent="0.2">
      <c r="A110" s="122" t="s">
        <v>12</v>
      </c>
      <c r="B110" s="123"/>
      <c r="C110" s="123"/>
      <c r="D110" s="123"/>
      <c r="E110" s="93">
        <f>E41</f>
        <v>0</v>
      </c>
      <c r="F110" s="13">
        <f>F41</f>
        <v>0</v>
      </c>
    </row>
    <row r="111" spans="1:6" ht="18" x14ac:dyDescent="0.2">
      <c r="A111" s="124" t="s">
        <v>54</v>
      </c>
      <c r="B111" s="126"/>
      <c r="C111" s="126"/>
      <c r="D111" s="126"/>
      <c r="E111" s="93">
        <f>MIN(E92,100)</f>
        <v>0</v>
      </c>
      <c r="F111" s="13">
        <f>F92</f>
        <v>0</v>
      </c>
    </row>
    <row r="112" spans="1:6" ht="18.75" x14ac:dyDescent="0.2">
      <c r="A112" s="124" t="s">
        <v>100</v>
      </c>
      <c r="B112" s="125"/>
      <c r="C112" s="125"/>
      <c r="D112" s="125"/>
      <c r="E112" s="94">
        <f>MIN(E105,100)</f>
        <v>0</v>
      </c>
      <c r="F112" s="14">
        <f>F105</f>
        <v>0</v>
      </c>
    </row>
    <row r="113" spans="1:6" s="29" customFormat="1" x14ac:dyDescent="0.2">
      <c r="A113" s="31"/>
      <c r="B113" s="31"/>
      <c r="C113" s="31"/>
      <c r="D113" s="31"/>
      <c r="E113" s="85"/>
      <c r="F113" s="31"/>
    </row>
    <row r="114" spans="1:6" ht="15.75" x14ac:dyDescent="0.2">
      <c r="A114" s="121" t="s">
        <v>15</v>
      </c>
      <c r="B114" s="106"/>
      <c r="C114" s="106"/>
      <c r="D114" s="107"/>
      <c r="E114" s="91">
        <f>SUM(E107:E112)</f>
        <v>0</v>
      </c>
      <c r="F114" s="46">
        <f>SUM(F107:F112)</f>
        <v>0</v>
      </c>
    </row>
    <row r="115" spans="1:6" s="29" customFormat="1" x14ac:dyDescent="0.2">
      <c r="E115" s="103"/>
    </row>
    <row r="116" spans="1:6" s="29" customFormat="1" x14ac:dyDescent="0.2">
      <c r="E116" s="103"/>
    </row>
    <row r="117" spans="1:6" s="29" customFormat="1" x14ac:dyDescent="0.2">
      <c r="E117" s="103"/>
    </row>
    <row r="118" spans="1:6" s="29" customFormat="1" x14ac:dyDescent="0.2">
      <c r="E118" s="103"/>
    </row>
    <row r="119" spans="1:6" s="29" customFormat="1" x14ac:dyDescent="0.2">
      <c r="E119" s="103"/>
    </row>
    <row r="120" spans="1:6" s="29" customFormat="1" x14ac:dyDescent="0.2">
      <c r="E120" s="103"/>
    </row>
    <row r="121" spans="1:6" s="29" customFormat="1" x14ac:dyDescent="0.2">
      <c r="E121" s="103"/>
    </row>
    <row r="122" spans="1:6" s="29" customFormat="1" x14ac:dyDescent="0.2">
      <c r="E122" s="103"/>
    </row>
    <row r="123" spans="1:6" s="29" customFormat="1" x14ac:dyDescent="0.2">
      <c r="E123" s="103"/>
    </row>
    <row r="124" spans="1:6" s="29" customFormat="1" x14ac:dyDescent="0.2">
      <c r="E124" s="103"/>
    </row>
    <row r="125" spans="1:6" s="29" customFormat="1" x14ac:dyDescent="0.2">
      <c r="E125" s="103"/>
    </row>
    <row r="126" spans="1:6" s="29" customFormat="1" x14ac:dyDescent="0.2">
      <c r="E126" s="103"/>
    </row>
    <row r="127" spans="1:6" s="29" customFormat="1" x14ac:dyDescent="0.2">
      <c r="E127" s="103"/>
    </row>
    <row r="128" spans="1:6" s="29" customFormat="1" x14ac:dyDescent="0.2">
      <c r="E128" s="103"/>
    </row>
    <row r="129" spans="5:5" s="29" customFormat="1" x14ac:dyDescent="0.2">
      <c r="E129" s="103"/>
    </row>
    <row r="130" spans="5:5" s="29" customFormat="1" x14ac:dyDescent="0.2">
      <c r="E130" s="103"/>
    </row>
    <row r="131" spans="5:5" s="29" customFormat="1" x14ac:dyDescent="0.2">
      <c r="E131" s="103"/>
    </row>
    <row r="132" spans="5:5" s="29" customFormat="1" x14ac:dyDescent="0.2">
      <c r="E132" s="103"/>
    </row>
    <row r="133" spans="5:5" s="29" customFormat="1" x14ac:dyDescent="0.2">
      <c r="E133" s="103"/>
    </row>
    <row r="134" spans="5:5" s="29" customFormat="1" x14ac:dyDescent="0.2">
      <c r="E134" s="103"/>
    </row>
    <row r="135" spans="5:5" s="29" customFormat="1" x14ac:dyDescent="0.2">
      <c r="E135" s="103"/>
    </row>
    <row r="136" spans="5:5" s="29" customFormat="1" x14ac:dyDescent="0.2">
      <c r="E136" s="103"/>
    </row>
    <row r="137" spans="5:5" s="29" customFormat="1" x14ac:dyDescent="0.2">
      <c r="E137" s="103"/>
    </row>
    <row r="138" spans="5:5" s="29" customFormat="1" x14ac:dyDescent="0.2">
      <c r="E138" s="103"/>
    </row>
    <row r="139" spans="5:5" s="29" customFormat="1" x14ac:dyDescent="0.2">
      <c r="E139" s="103"/>
    </row>
    <row r="140" spans="5:5" s="29" customFormat="1" x14ac:dyDescent="0.2">
      <c r="E140" s="103"/>
    </row>
    <row r="141" spans="5:5" s="29" customFormat="1" x14ac:dyDescent="0.2">
      <c r="E141" s="103"/>
    </row>
    <row r="142" spans="5:5" s="29" customFormat="1" x14ac:dyDescent="0.2">
      <c r="E142" s="103"/>
    </row>
    <row r="143" spans="5:5" s="29" customFormat="1" x14ac:dyDescent="0.2">
      <c r="E143" s="103"/>
    </row>
    <row r="144" spans="5:5" s="29" customFormat="1" x14ac:dyDescent="0.2">
      <c r="E144" s="103"/>
    </row>
    <row r="145" spans="5:5" s="29" customFormat="1" x14ac:dyDescent="0.2">
      <c r="E145" s="103"/>
    </row>
    <row r="146" spans="5:5" s="29" customFormat="1" x14ac:dyDescent="0.2">
      <c r="E146" s="103"/>
    </row>
    <row r="147" spans="5:5" s="29" customFormat="1" x14ac:dyDescent="0.2">
      <c r="E147" s="103"/>
    </row>
    <row r="148" spans="5:5" s="29" customFormat="1" x14ac:dyDescent="0.2">
      <c r="E148" s="103"/>
    </row>
    <row r="149" spans="5:5" s="29" customFormat="1" x14ac:dyDescent="0.2">
      <c r="E149" s="103"/>
    </row>
    <row r="150" spans="5:5" s="29" customFormat="1" x14ac:dyDescent="0.2">
      <c r="E150" s="103"/>
    </row>
    <row r="151" spans="5:5" s="29" customFormat="1" x14ac:dyDescent="0.2">
      <c r="E151" s="103"/>
    </row>
    <row r="152" spans="5:5" s="29" customFormat="1" x14ac:dyDescent="0.2">
      <c r="E152" s="103"/>
    </row>
    <row r="153" spans="5:5" s="29" customFormat="1" x14ac:dyDescent="0.2">
      <c r="E153" s="103"/>
    </row>
    <row r="154" spans="5:5" s="29" customFormat="1" x14ac:dyDescent="0.2">
      <c r="E154" s="103"/>
    </row>
    <row r="155" spans="5:5" s="29" customFormat="1" x14ac:dyDescent="0.2">
      <c r="E155" s="103"/>
    </row>
    <row r="156" spans="5:5" s="29" customFormat="1" x14ac:dyDescent="0.2">
      <c r="E156" s="103"/>
    </row>
    <row r="157" spans="5:5" s="29" customFormat="1" x14ac:dyDescent="0.2">
      <c r="E157" s="103"/>
    </row>
    <row r="158" spans="5:5" s="29" customFormat="1" x14ac:dyDescent="0.2">
      <c r="E158" s="103"/>
    </row>
    <row r="159" spans="5:5" s="29" customFormat="1" x14ac:dyDescent="0.2">
      <c r="E159" s="103"/>
    </row>
    <row r="160" spans="5:5" s="29" customFormat="1" x14ac:dyDescent="0.2">
      <c r="E160" s="103"/>
    </row>
    <row r="161" spans="5:5" s="29" customFormat="1" x14ac:dyDescent="0.2">
      <c r="E161" s="103"/>
    </row>
    <row r="162" spans="5:5" s="29" customFormat="1" x14ac:dyDescent="0.2">
      <c r="E162" s="103"/>
    </row>
    <row r="163" spans="5:5" s="29" customFormat="1" x14ac:dyDescent="0.2">
      <c r="E163" s="103"/>
    </row>
    <row r="164" spans="5:5" s="29" customFormat="1" x14ac:dyDescent="0.2">
      <c r="E164" s="103"/>
    </row>
    <row r="165" spans="5:5" s="29" customFormat="1" x14ac:dyDescent="0.2">
      <c r="E165" s="103"/>
    </row>
    <row r="166" spans="5:5" s="29" customFormat="1" x14ac:dyDescent="0.2">
      <c r="E166" s="103"/>
    </row>
    <row r="167" spans="5:5" s="29" customFormat="1" x14ac:dyDescent="0.2">
      <c r="E167" s="103"/>
    </row>
    <row r="168" spans="5:5" s="29" customFormat="1" x14ac:dyDescent="0.2">
      <c r="E168" s="103"/>
    </row>
    <row r="169" spans="5:5" s="29" customFormat="1" x14ac:dyDescent="0.2">
      <c r="E169" s="103"/>
    </row>
    <row r="170" spans="5:5" s="29" customFormat="1" x14ac:dyDescent="0.2">
      <c r="E170" s="103"/>
    </row>
    <row r="171" spans="5:5" s="29" customFormat="1" x14ac:dyDescent="0.2">
      <c r="E171" s="103"/>
    </row>
    <row r="172" spans="5:5" s="29" customFormat="1" x14ac:dyDescent="0.2">
      <c r="E172" s="103"/>
    </row>
    <row r="173" spans="5:5" s="29" customFormat="1" x14ac:dyDescent="0.2">
      <c r="E173" s="103"/>
    </row>
    <row r="174" spans="5:5" s="29" customFormat="1" x14ac:dyDescent="0.2">
      <c r="E174" s="103"/>
    </row>
    <row r="175" spans="5:5" s="29" customFormat="1" x14ac:dyDescent="0.2">
      <c r="E175" s="103"/>
    </row>
    <row r="176" spans="5:5" s="29" customFormat="1" x14ac:dyDescent="0.2">
      <c r="E176" s="103"/>
    </row>
    <row r="177" spans="5:5" s="29" customFormat="1" x14ac:dyDescent="0.2">
      <c r="E177" s="103"/>
    </row>
    <row r="178" spans="5:5" s="29" customFormat="1" x14ac:dyDescent="0.2">
      <c r="E178" s="103"/>
    </row>
    <row r="179" spans="5:5" s="29" customFormat="1" x14ac:dyDescent="0.2">
      <c r="E179" s="103"/>
    </row>
    <row r="180" spans="5:5" s="29" customFormat="1" x14ac:dyDescent="0.2">
      <c r="E180" s="103"/>
    </row>
    <row r="181" spans="5:5" s="29" customFormat="1" x14ac:dyDescent="0.2">
      <c r="E181" s="103"/>
    </row>
    <row r="182" spans="5:5" s="29" customFormat="1" x14ac:dyDescent="0.2">
      <c r="E182" s="103"/>
    </row>
    <row r="183" spans="5:5" s="29" customFormat="1" x14ac:dyDescent="0.2">
      <c r="E183" s="103"/>
    </row>
    <row r="184" spans="5:5" s="29" customFormat="1" x14ac:dyDescent="0.2">
      <c r="E184" s="103"/>
    </row>
    <row r="185" spans="5:5" s="29" customFormat="1" x14ac:dyDescent="0.2">
      <c r="E185" s="103"/>
    </row>
    <row r="186" spans="5:5" s="29" customFormat="1" x14ac:dyDescent="0.2">
      <c r="E186" s="103"/>
    </row>
    <row r="187" spans="5:5" s="29" customFormat="1" x14ac:dyDescent="0.2">
      <c r="E187" s="103"/>
    </row>
    <row r="188" spans="5:5" s="29" customFormat="1" x14ac:dyDescent="0.2">
      <c r="E188" s="103"/>
    </row>
    <row r="189" spans="5:5" s="29" customFormat="1" x14ac:dyDescent="0.2">
      <c r="E189" s="103"/>
    </row>
    <row r="190" spans="5:5" s="29" customFormat="1" x14ac:dyDescent="0.2">
      <c r="E190" s="103"/>
    </row>
    <row r="191" spans="5:5" s="29" customFormat="1" x14ac:dyDescent="0.2">
      <c r="E191" s="103"/>
    </row>
    <row r="192" spans="5:5" s="29" customFormat="1" x14ac:dyDescent="0.2">
      <c r="E192" s="103"/>
    </row>
    <row r="193" spans="5:5" s="29" customFormat="1" x14ac:dyDescent="0.2">
      <c r="E193" s="103"/>
    </row>
    <row r="194" spans="5:5" s="29" customFormat="1" x14ac:dyDescent="0.2">
      <c r="E194" s="103"/>
    </row>
    <row r="195" spans="5:5" s="29" customFormat="1" x14ac:dyDescent="0.2">
      <c r="E195" s="103"/>
    </row>
    <row r="196" spans="5:5" s="29" customFormat="1" x14ac:dyDescent="0.2">
      <c r="E196" s="103"/>
    </row>
    <row r="197" spans="5:5" s="29" customFormat="1" x14ac:dyDescent="0.2">
      <c r="E197" s="103"/>
    </row>
    <row r="198" spans="5:5" s="29" customFormat="1" x14ac:dyDescent="0.2">
      <c r="E198" s="103"/>
    </row>
    <row r="199" spans="5:5" s="29" customFormat="1" x14ac:dyDescent="0.2">
      <c r="E199" s="103"/>
    </row>
    <row r="200" spans="5:5" s="29" customFormat="1" x14ac:dyDescent="0.2">
      <c r="E200" s="103"/>
    </row>
    <row r="201" spans="5:5" s="29" customFormat="1" x14ac:dyDescent="0.2">
      <c r="E201" s="103"/>
    </row>
    <row r="202" spans="5:5" s="29" customFormat="1" x14ac:dyDescent="0.2">
      <c r="E202" s="103"/>
    </row>
    <row r="203" spans="5:5" s="29" customFormat="1" x14ac:dyDescent="0.2">
      <c r="E203" s="103"/>
    </row>
    <row r="204" spans="5:5" s="29" customFormat="1" x14ac:dyDescent="0.2">
      <c r="E204" s="103"/>
    </row>
    <row r="205" spans="5:5" s="29" customFormat="1" x14ac:dyDescent="0.2">
      <c r="E205" s="103"/>
    </row>
    <row r="206" spans="5:5" s="29" customFormat="1" x14ac:dyDescent="0.2">
      <c r="E206" s="103"/>
    </row>
    <row r="207" spans="5:5" s="29" customFormat="1" x14ac:dyDescent="0.2">
      <c r="E207" s="103"/>
    </row>
    <row r="208" spans="5:5" s="29" customFormat="1" x14ac:dyDescent="0.2">
      <c r="E208" s="103"/>
    </row>
    <row r="209" spans="5:5" s="29" customFormat="1" x14ac:dyDescent="0.2">
      <c r="E209" s="103"/>
    </row>
    <row r="210" spans="5:5" s="29" customFormat="1" x14ac:dyDescent="0.2">
      <c r="E210" s="103"/>
    </row>
    <row r="211" spans="5:5" s="29" customFormat="1" x14ac:dyDescent="0.2">
      <c r="E211" s="103"/>
    </row>
    <row r="212" spans="5:5" s="29" customFormat="1" x14ac:dyDescent="0.2">
      <c r="E212" s="103"/>
    </row>
    <row r="213" spans="5:5" s="29" customFormat="1" x14ac:dyDescent="0.2">
      <c r="E213" s="103"/>
    </row>
    <row r="214" spans="5:5" s="29" customFormat="1" x14ac:dyDescent="0.2">
      <c r="E214" s="103"/>
    </row>
    <row r="215" spans="5:5" s="29" customFormat="1" x14ac:dyDescent="0.2">
      <c r="E215" s="103"/>
    </row>
    <row r="216" spans="5:5" s="29" customFormat="1" x14ac:dyDescent="0.2">
      <c r="E216" s="103"/>
    </row>
    <row r="217" spans="5:5" s="29" customFormat="1" x14ac:dyDescent="0.2">
      <c r="E217" s="103"/>
    </row>
    <row r="218" spans="5:5" s="29" customFormat="1" x14ac:dyDescent="0.2">
      <c r="E218" s="103"/>
    </row>
    <row r="219" spans="5:5" s="29" customFormat="1" x14ac:dyDescent="0.2">
      <c r="E219" s="103"/>
    </row>
    <row r="220" spans="5:5" s="29" customFormat="1" x14ac:dyDescent="0.2">
      <c r="E220" s="103"/>
    </row>
    <row r="221" spans="5:5" s="29" customFormat="1" x14ac:dyDescent="0.2">
      <c r="E221" s="103"/>
    </row>
    <row r="222" spans="5:5" s="29" customFormat="1" x14ac:dyDescent="0.2">
      <c r="E222" s="103"/>
    </row>
    <row r="223" spans="5:5" s="29" customFormat="1" x14ac:dyDescent="0.2">
      <c r="E223" s="103"/>
    </row>
    <row r="224" spans="5:5" s="29" customFormat="1" x14ac:dyDescent="0.2">
      <c r="E224" s="103"/>
    </row>
    <row r="225" spans="5:5" s="29" customFormat="1" x14ac:dyDescent="0.2">
      <c r="E225" s="103"/>
    </row>
    <row r="226" spans="5:5" s="29" customFormat="1" x14ac:dyDescent="0.2">
      <c r="E226" s="103"/>
    </row>
    <row r="227" spans="5:5" s="29" customFormat="1" x14ac:dyDescent="0.2">
      <c r="E227" s="103"/>
    </row>
    <row r="228" spans="5:5" s="29" customFormat="1" x14ac:dyDescent="0.2">
      <c r="E228" s="103"/>
    </row>
    <row r="229" spans="5:5" s="29" customFormat="1" x14ac:dyDescent="0.2">
      <c r="E229" s="103"/>
    </row>
    <row r="230" spans="5:5" s="29" customFormat="1" x14ac:dyDescent="0.2">
      <c r="E230" s="103"/>
    </row>
    <row r="231" spans="5:5" s="29" customFormat="1" x14ac:dyDescent="0.2">
      <c r="E231" s="103"/>
    </row>
    <row r="232" spans="5:5" s="29" customFormat="1" x14ac:dyDescent="0.2">
      <c r="E232" s="103"/>
    </row>
    <row r="233" spans="5:5" s="29" customFormat="1" x14ac:dyDescent="0.2">
      <c r="E233" s="103"/>
    </row>
    <row r="234" spans="5:5" s="29" customFormat="1" x14ac:dyDescent="0.2">
      <c r="E234" s="103"/>
    </row>
    <row r="235" spans="5:5" s="29" customFormat="1" x14ac:dyDescent="0.2">
      <c r="E235" s="103"/>
    </row>
  </sheetData>
  <sheetProtection sheet="1" objects="1" scenarios="1"/>
  <mergeCells count="37">
    <mergeCell ref="A68:F68"/>
    <mergeCell ref="A69:F69"/>
    <mergeCell ref="A1:F1"/>
    <mergeCell ref="B4:F4"/>
    <mergeCell ref="A2:F2"/>
    <mergeCell ref="A10:F10"/>
    <mergeCell ref="B5:F5"/>
    <mergeCell ref="B6:F6"/>
    <mergeCell ref="B7:F7"/>
    <mergeCell ref="A81:F81"/>
    <mergeCell ref="A90:D90"/>
    <mergeCell ref="A94:F94"/>
    <mergeCell ref="A92:D92"/>
    <mergeCell ref="A114:D114"/>
    <mergeCell ref="A105:D105"/>
    <mergeCell ref="A107:D107"/>
    <mergeCell ref="A108:D108"/>
    <mergeCell ref="A109:D109"/>
    <mergeCell ref="A110:D110"/>
    <mergeCell ref="A112:D112"/>
    <mergeCell ref="A111:D111"/>
    <mergeCell ref="A78:D78"/>
    <mergeCell ref="A19:D19"/>
    <mergeCell ref="A21:F21"/>
    <mergeCell ref="A27:D27"/>
    <mergeCell ref="A80:F80"/>
    <mergeCell ref="A29:F29"/>
    <mergeCell ref="A36:D36"/>
    <mergeCell ref="A38:F38"/>
    <mergeCell ref="A41:D41"/>
    <mergeCell ref="A43:F43"/>
    <mergeCell ref="A44:F44"/>
    <mergeCell ref="A45:F45"/>
    <mergeCell ref="A54:D54"/>
    <mergeCell ref="A56:F56"/>
    <mergeCell ref="A57:F57"/>
    <mergeCell ref="A66:D66"/>
  </mergeCells>
  <dataValidations count="4">
    <dataValidation type="whole" operator="greaterThanOrEqual" allowBlank="1" showInputMessage="1" showErrorMessage="1" sqref="C82:C89 C22:C26 C30:C35 C39:C40 C58:C65 C70:C77 C95:C104 C12:C17 C11" xr:uid="{6F729A0C-3FDE-484C-94AF-185AD0CFF403}">
      <formula1>0</formula1>
    </dataValidation>
    <dataValidation type="list" allowBlank="1" showInputMessage="1" showErrorMessage="1" sqref="B5:F5" xr:uid="{42FC916B-1C11-46F8-84A1-ECB8931FC6A1}">
      <formula1>"Mestrado, Doutorado"</formula1>
    </dataValidation>
    <dataValidation type="list" allowBlank="1" showInputMessage="1" showErrorMessage="1" sqref="B6:F6" xr:uid="{56DAFA1C-B2A7-4781-9BB3-A0FD32AD877B}">
      <formula1>"2021, 2022, 2023, 2024, 2025, 2026"</formula1>
    </dataValidation>
    <dataValidation type="list" allowBlank="1" showInputMessage="1" showErrorMessage="1" sqref="B7:F7" xr:uid="{3FC104A4-EDA1-4EAA-85BA-ED4075361E82}">
      <formula1>"Ampla Concorrência, Ações Afirmativas"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APARECIDA DE SOUZA RIBEIRO</dc:creator>
  <cp:lastModifiedBy>Roberto Carlos de Matos Leite</cp:lastModifiedBy>
  <dcterms:created xsi:type="dcterms:W3CDTF">2026-07-20T12:25:31Z</dcterms:created>
  <dcterms:modified xsi:type="dcterms:W3CDTF">2026-07-31T23:45:59Z</dcterms:modified>
</cp:coreProperties>
</file>