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240" yWindow="105" windowWidth="10455" windowHeight="1150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D84" i="1"/>
  <c r="D68"/>
  <c r="C46"/>
  <c r="D23"/>
  <c r="C23"/>
  <c r="C11"/>
  <c r="C39"/>
  <c r="D44"/>
  <c r="D46" s="1"/>
  <c r="D86" s="1"/>
  <c r="D72"/>
  <c r="D74"/>
  <c r="D76"/>
  <c r="D78"/>
  <c r="D80"/>
  <c r="D82"/>
  <c r="D50"/>
  <c r="D51"/>
  <c r="D52"/>
  <c r="D54"/>
  <c r="D56"/>
  <c r="D58"/>
  <c r="D60"/>
  <c r="D62"/>
  <c r="D64"/>
  <c r="D66"/>
  <c r="D67"/>
  <c r="D27"/>
  <c r="D39" s="1"/>
  <c r="D29"/>
  <c r="D31"/>
  <c r="D33"/>
  <c r="D35"/>
  <c r="D37"/>
  <c r="D15"/>
  <c r="D17"/>
  <c r="D19"/>
  <c r="D21"/>
  <c r="D6"/>
  <c r="D11" s="1"/>
  <c r="D7"/>
  <c r="D9"/>
  <c r="C84"/>
  <c r="C68"/>
  <c r="D2" l="1"/>
</calcChain>
</file>

<file path=xl/sharedStrings.xml><?xml version="1.0" encoding="utf-8"?>
<sst xmlns="http://schemas.openxmlformats.org/spreadsheetml/2006/main" count="96" uniqueCount="73">
  <si>
    <t xml:space="preserve">CANDIDATO (A):   </t>
  </si>
  <si>
    <t xml:space="preserve">PONTUAÇÃO TOTAL: </t>
  </si>
  <si>
    <r>
      <t>1.</t>
    </r>
    <r>
      <rPr>
        <b/>
        <sz val="7"/>
        <color theme="1"/>
        <rFont val="Times New Roman"/>
        <family val="1"/>
      </rPr>
      <t xml:space="preserve">                  </t>
    </r>
    <r>
      <rPr>
        <b/>
        <sz val="11"/>
        <color theme="1"/>
        <rFont val="Calibri"/>
        <family val="2"/>
        <scheme val="minor"/>
      </rPr>
      <t>Títulos e Formação Acadêmica</t>
    </r>
  </si>
  <si>
    <t>Pontos</t>
  </si>
  <si>
    <t>Quantidade</t>
  </si>
  <si>
    <t>Pontuação</t>
  </si>
  <si>
    <t>TOTAL</t>
  </si>
  <si>
    <t>5 pontos</t>
  </si>
  <si>
    <t>3 pontos</t>
  </si>
  <si>
    <t>6 pontos</t>
  </si>
  <si>
    <t>10 pontos</t>
  </si>
  <si>
    <t>7 pontos</t>
  </si>
  <si>
    <t>2 pontos</t>
  </si>
  <si>
    <t>TOTAL GERAL</t>
  </si>
  <si>
    <r>
      <t xml:space="preserve">     20 pontos    </t>
    </r>
    <r>
      <rPr>
        <b/>
        <sz val="11"/>
        <color theme="1"/>
        <rFont val="Calibri"/>
        <family val="2"/>
        <scheme val="minor"/>
      </rPr>
      <t>(máximo 40 pontos)</t>
    </r>
  </si>
  <si>
    <r>
      <t xml:space="preserve">          5 pontos        </t>
    </r>
    <r>
      <rPr>
        <b/>
        <sz val="11"/>
        <color theme="1"/>
        <rFont val="Calibri"/>
        <family val="2"/>
        <scheme val="minor"/>
      </rPr>
      <t>(máximo 15 pontos)</t>
    </r>
  </si>
  <si>
    <r>
      <t xml:space="preserve">          3 pontos        </t>
    </r>
    <r>
      <rPr>
        <b/>
        <sz val="11"/>
        <color theme="1"/>
        <rFont val="Calibri"/>
        <family val="2"/>
        <scheme val="minor"/>
      </rPr>
      <t>(máximo 9 pontos)</t>
    </r>
  </si>
  <si>
    <r>
      <t xml:space="preserve">          5 pontos         </t>
    </r>
    <r>
      <rPr>
        <b/>
        <sz val="11"/>
        <color theme="1"/>
        <rFont val="Calibri"/>
        <family val="2"/>
        <scheme val="minor"/>
      </rPr>
      <t>(máximo 15 pontos)</t>
    </r>
  </si>
  <si>
    <r>
      <t xml:space="preserve">         3 pontos       </t>
    </r>
    <r>
      <rPr>
        <b/>
        <sz val="11"/>
        <color theme="1"/>
        <rFont val="Calibri"/>
        <family val="2"/>
        <scheme val="minor"/>
      </rPr>
      <t>(máximo 9 pontos)</t>
    </r>
  </si>
  <si>
    <r>
      <t xml:space="preserve">         5 pontos        </t>
    </r>
    <r>
      <rPr>
        <b/>
        <sz val="11"/>
        <color theme="1"/>
        <rFont val="Calibri"/>
        <family val="2"/>
        <scheme val="minor"/>
      </rPr>
      <t>(máximo 15 pontos)</t>
    </r>
  </si>
  <si>
    <r>
      <t xml:space="preserve">       8 pontos       </t>
    </r>
    <r>
      <rPr>
        <b/>
        <sz val="11"/>
        <color theme="1"/>
        <rFont val="Calibri"/>
        <family val="2"/>
        <scheme val="minor"/>
      </rPr>
      <t>(máximo 24 pontos)</t>
    </r>
  </si>
  <si>
    <r>
      <t xml:space="preserve">         3 pontos        </t>
    </r>
    <r>
      <rPr>
        <b/>
        <sz val="11"/>
        <color theme="1"/>
        <rFont val="Calibri"/>
        <family val="2"/>
        <scheme val="minor"/>
      </rPr>
      <t>(máximo 9 pontos)</t>
    </r>
  </si>
  <si>
    <r>
      <t xml:space="preserve">        6 pontos        </t>
    </r>
    <r>
      <rPr>
        <b/>
        <sz val="11"/>
        <color theme="1"/>
        <rFont val="Calibri"/>
        <family val="2"/>
        <scheme val="minor"/>
      </rPr>
      <t>(máximo 18 pontos)</t>
    </r>
  </si>
  <si>
    <t xml:space="preserve"> 8 pontos</t>
  </si>
  <si>
    <t xml:space="preserve"> 9 pontos</t>
  </si>
  <si>
    <r>
      <t xml:space="preserve">        5 pontos        </t>
    </r>
    <r>
      <rPr>
        <b/>
        <sz val="11"/>
        <color theme="1"/>
        <rFont val="Calibri"/>
        <family val="2"/>
        <scheme val="minor"/>
      </rPr>
      <t>(máximo 20 pontos)</t>
    </r>
  </si>
  <si>
    <r>
      <t xml:space="preserve">       3 pontos       </t>
    </r>
    <r>
      <rPr>
        <b/>
        <sz val="11"/>
        <color theme="1"/>
        <rFont val="Calibri"/>
        <family val="2"/>
        <scheme val="minor"/>
      </rPr>
      <t>(máximo 15 pontos)</t>
    </r>
  </si>
  <si>
    <r>
      <t xml:space="preserve">        3 pontos        </t>
    </r>
    <r>
      <rPr>
        <b/>
        <sz val="11"/>
        <color theme="1"/>
        <rFont val="Calibri"/>
        <family val="2"/>
        <scheme val="minor"/>
      </rPr>
      <t>(máximo 15 pontos)</t>
    </r>
  </si>
  <si>
    <r>
      <t xml:space="preserve">        4 pontos        </t>
    </r>
    <r>
      <rPr>
        <b/>
        <sz val="11"/>
        <color theme="1"/>
        <rFont val="Calibri"/>
        <family val="2"/>
        <scheme val="minor"/>
      </rPr>
      <t>(máximo 20 pontos)</t>
    </r>
  </si>
  <si>
    <r>
      <t xml:space="preserve">        2 pontos        </t>
    </r>
    <r>
      <rPr>
        <b/>
        <sz val="11"/>
        <color theme="1"/>
        <rFont val="Calibri"/>
        <family val="2"/>
        <scheme val="minor"/>
      </rPr>
      <t>(máximo 10 pontos)</t>
    </r>
  </si>
  <si>
    <t xml:space="preserve">      30 pontos</t>
  </si>
  <si>
    <r>
      <t xml:space="preserve">        8 pontos      </t>
    </r>
    <r>
      <rPr>
        <b/>
        <sz val="11"/>
        <color theme="1"/>
        <rFont val="Calibri"/>
        <family val="2"/>
        <scheme val="minor"/>
      </rPr>
      <t>(máximo 16 pontos)</t>
    </r>
  </si>
  <si>
    <t>Juiz de Fora, ______ de ____________________de _____________</t>
  </si>
  <si>
    <r>
      <t>3.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Calibri"/>
        <family val="2"/>
        <scheme val="minor"/>
      </rPr>
      <t>Projetos de Extensão, Iniciação Científica e Programa de Educação Tutorial</t>
    </r>
  </si>
  <si>
    <r>
      <t xml:space="preserve">    10 pontos                  </t>
    </r>
    <r>
      <rPr>
        <b/>
        <sz val="11"/>
        <color theme="1"/>
        <rFont val="Calibri"/>
        <family val="2"/>
        <scheme val="minor"/>
      </rPr>
      <t>(máximo 30 pontos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</si>
  <si>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 Mestrado concluído na Área da Saúde</t>
    </r>
  </si>
  <si>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Especialização concluída na Área de Odontologia</t>
    </r>
  </si>
  <si>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 Aperfeiçoamento com mínimo de 180 horas concluído na Área de Odontologia</t>
    </r>
  </si>
  <si>
    <r>
      <rPr>
        <b/>
        <sz val="11"/>
        <color theme="1"/>
        <rFont val="Calibri"/>
        <family val="2"/>
        <scheme val="minor"/>
      </rPr>
      <t>2.1</t>
    </r>
    <r>
      <rPr>
        <sz val="11"/>
        <color theme="1"/>
        <rFont val="Calibri"/>
        <family val="2"/>
        <scheme val="minor"/>
      </rPr>
      <t xml:space="preserve"> Monitoria na área da Odontologia por semestre - bolsista</t>
    </r>
  </si>
  <si>
    <r>
      <rPr>
        <b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 xml:space="preserve"> Monitoria na área da Odontologia por semestre - voluntário</t>
    </r>
  </si>
  <si>
    <r>
      <rPr>
        <b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 xml:space="preserve"> Treinamento Profissional na área da Odontologia por semestre - bolsista</t>
    </r>
  </si>
  <si>
    <r>
      <rPr>
        <b/>
        <sz val="11"/>
        <color theme="1"/>
        <rFont val="Calibri"/>
        <family val="2"/>
        <scheme val="minor"/>
      </rPr>
      <t>2.4</t>
    </r>
    <r>
      <rPr>
        <sz val="11"/>
        <color theme="1"/>
        <rFont val="Calibri"/>
        <family val="2"/>
        <scheme val="minor"/>
      </rPr>
      <t xml:space="preserve"> Treinamento Profissional na área da Odontologia por semestre - voluntário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</si>
  <si>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>Projeto de extensão com bolsa por semestre na área da Saúde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</si>
  <si>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Projeto de extensão sem bolsa por semestre na área da Saúde</t>
    </r>
  </si>
  <si>
    <r>
      <rPr>
        <b/>
        <sz val="11"/>
        <color theme="1"/>
        <rFont val="Calibri"/>
        <family val="2"/>
        <scheme val="minor"/>
      </rPr>
      <t>3.3</t>
    </r>
    <r>
      <rPr>
        <sz val="11"/>
        <color theme="1"/>
        <rFont val="Calibri"/>
        <family val="2"/>
        <scheme val="minor"/>
      </rPr>
      <t xml:space="preserve"> Iniciação científica com bolsa por semestre na área da Saúde</t>
    </r>
  </si>
  <si>
    <r>
      <rPr>
        <b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 xml:space="preserve"> Iniciação científica sem bolsa por semestre na área da Saúde</t>
    </r>
  </si>
  <si>
    <r>
      <t>4.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Calibri"/>
        <family val="2"/>
        <scheme val="minor"/>
      </rPr>
      <t>Projetos de Extensão, Iniciação Científica e Programa de Educação Tutorial</t>
    </r>
  </si>
  <si>
    <t xml:space="preserve">Inserção Social </t>
  </si>
  <si>
    <r>
      <t>5.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Calibri"/>
        <family val="2"/>
        <scheme val="minor"/>
      </rPr>
      <t>Produção Bibliográfica e Técnica</t>
    </r>
  </si>
  <si>
    <r>
      <rPr>
        <b/>
        <sz val="11"/>
        <color theme="1"/>
        <rFont val="Calibri"/>
        <family val="2"/>
        <scheme val="minor"/>
      </rPr>
      <t>5.2</t>
    </r>
    <r>
      <rPr>
        <sz val="11"/>
        <color theme="1"/>
        <rFont val="Calibri"/>
        <family val="2"/>
        <scheme val="minor"/>
      </rPr>
      <t xml:space="preserve"> Livro publicado</t>
    </r>
  </si>
  <si>
    <r>
      <rPr>
        <b/>
        <sz val="11"/>
        <color theme="1"/>
        <rFont val="Calibri"/>
        <family val="2"/>
        <scheme val="minor"/>
      </rPr>
      <t>5.10</t>
    </r>
    <r>
      <rPr>
        <sz val="11"/>
        <color theme="1"/>
        <rFont val="Calibri"/>
        <family val="2"/>
        <scheme val="minor"/>
      </rPr>
      <t xml:space="preserve"> Depósitos de patentes</t>
    </r>
  </si>
  <si>
    <r>
      <rPr>
        <b/>
        <sz val="11"/>
        <color theme="1"/>
        <rFont val="Calibri"/>
        <family val="2"/>
        <scheme val="minor"/>
      </rPr>
      <t>5.11</t>
    </r>
    <r>
      <rPr>
        <sz val="11"/>
        <color theme="1"/>
        <rFont val="Calibri"/>
        <family val="2"/>
        <scheme val="minor"/>
      </rPr>
      <t xml:space="preserve"> Desenvolvimento de software</t>
    </r>
  </si>
  <si>
    <r>
      <rPr>
        <b/>
        <sz val="10.5"/>
        <color theme="1"/>
        <rFont val="Calibri"/>
        <family val="2"/>
        <scheme val="minor"/>
      </rPr>
      <t>5.3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A1</t>
    </r>
  </si>
  <si>
    <r>
      <rPr>
        <b/>
        <sz val="10.5"/>
        <color theme="1"/>
        <rFont val="Calibri"/>
        <family val="2"/>
        <scheme val="minor"/>
      </rPr>
      <t>5.4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A2</t>
    </r>
  </si>
  <si>
    <r>
      <rPr>
        <b/>
        <sz val="10.5"/>
        <color theme="1"/>
        <rFont val="Calibri"/>
        <family val="2"/>
        <scheme val="minor"/>
      </rPr>
      <t>5.5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B1</t>
    </r>
  </si>
  <si>
    <r>
      <rPr>
        <b/>
        <sz val="10.5"/>
        <color theme="1"/>
        <rFont val="Calibri"/>
        <family val="2"/>
        <scheme val="minor"/>
      </rPr>
      <t>5.6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B2</t>
    </r>
  </si>
  <si>
    <r>
      <rPr>
        <b/>
        <sz val="10.5"/>
        <color theme="1"/>
        <rFont val="Calibri"/>
        <family val="2"/>
        <scheme val="minor"/>
      </rPr>
      <t>5.7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B3</t>
    </r>
  </si>
  <si>
    <r>
      <rPr>
        <b/>
        <sz val="10.5"/>
        <color theme="1"/>
        <rFont val="Calibri"/>
        <family val="2"/>
        <scheme val="minor"/>
      </rPr>
      <t>5.8</t>
    </r>
    <r>
      <rPr>
        <sz val="10.5"/>
        <color theme="1"/>
        <rFont val="Calibri"/>
        <family val="2"/>
        <scheme val="minor"/>
      </rPr>
      <t xml:space="preserve"> Artigos científicos publicados ou aceitos em periódicos Qualis B4</t>
    </r>
  </si>
  <si>
    <r>
      <rPr>
        <b/>
        <sz val="11"/>
        <color theme="1"/>
        <rFont val="Calibri"/>
        <family val="2"/>
        <scheme val="minor"/>
      </rPr>
      <t>5.9</t>
    </r>
    <r>
      <rPr>
        <sz val="11"/>
        <color theme="1"/>
        <rFont val="Calibri"/>
        <family val="2"/>
        <scheme val="minor"/>
      </rPr>
      <t xml:space="preserve"> Resumos publicados em anais de eventos</t>
    </r>
  </si>
  <si>
    <r>
      <rPr>
        <b/>
        <sz val="11"/>
        <color theme="1"/>
        <rFont val="Calibri"/>
        <family val="2"/>
        <scheme val="minor"/>
      </rPr>
      <t>5.1</t>
    </r>
    <r>
      <rPr>
        <sz val="11"/>
        <color theme="1"/>
        <rFont val="Calibri"/>
        <family val="2"/>
        <scheme val="minor"/>
      </rPr>
      <t xml:space="preserve"> Capítulo de livro publicado</t>
    </r>
  </si>
  <si>
    <r>
      <rPr>
        <b/>
        <sz val="11"/>
        <color theme="1"/>
        <rFont val="Calibri"/>
        <family val="2"/>
        <scheme val="minor"/>
      </rPr>
      <t>6.1</t>
    </r>
    <r>
      <rPr>
        <sz val="11"/>
        <color theme="1"/>
        <rFont val="Calibri"/>
        <family val="2"/>
        <scheme val="minor"/>
      </rPr>
      <t xml:space="preserve"> Organização de eventos científicos internacionais (Congressos, Jornadas, Seminários etc)</t>
    </r>
  </si>
  <si>
    <r>
      <t>6.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Calibri"/>
        <family val="2"/>
        <scheme val="minor"/>
      </rPr>
      <t>Participação em eventos</t>
    </r>
  </si>
  <si>
    <r>
      <rPr>
        <b/>
        <sz val="11"/>
        <color theme="1"/>
        <rFont val="Calibri"/>
        <family val="2"/>
        <scheme val="minor"/>
      </rPr>
      <t>6.2</t>
    </r>
    <r>
      <rPr>
        <sz val="11"/>
        <color theme="1"/>
        <rFont val="Calibri"/>
        <family val="2"/>
        <scheme val="minor"/>
      </rPr>
      <t xml:space="preserve"> Organização de eventos científicos nacionais (Congressos, Jornadas, Seminários etc)</t>
    </r>
  </si>
  <si>
    <r>
      <rPr>
        <b/>
        <sz val="11"/>
        <color theme="1"/>
        <rFont val="Calibri"/>
        <family val="2"/>
        <scheme val="minor"/>
      </rPr>
      <t>6.3</t>
    </r>
    <r>
      <rPr>
        <sz val="11"/>
        <color theme="1"/>
        <rFont val="Calibri"/>
        <family val="2"/>
        <scheme val="minor"/>
      </rPr>
      <t xml:space="preserve"> Participação em eventos científicos internacionais (Congressos, Jornadas, Seminários etc)</t>
    </r>
  </si>
  <si>
    <r>
      <rPr>
        <b/>
        <sz val="11"/>
        <color theme="1"/>
        <rFont val="Calibri"/>
        <family val="2"/>
        <scheme val="minor"/>
      </rPr>
      <t>6.4</t>
    </r>
    <r>
      <rPr>
        <sz val="11"/>
        <color theme="1"/>
        <rFont val="Calibri"/>
        <family val="2"/>
        <scheme val="minor"/>
      </rPr>
      <t xml:space="preserve"> Participação em eventos científicos nacionais (Congressos, Jornadas, Seminários etc)</t>
    </r>
  </si>
  <si>
    <r>
      <rPr>
        <b/>
        <sz val="11"/>
        <color theme="1"/>
        <rFont val="Calibri"/>
        <family val="2"/>
        <scheme val="minor"/>
      </rPr>
      <t>6.5</t>
    </r>
    <r>
      <rPr>
        <sz val="11"/>
        <color theme="1"/>
        <rFont val="Calibri"/>
        <family val="2"/>
        <scheme val="minor"/>
      </rPr>
      <t xml:space="preserve"> Apresentação de trabalhos em eventos científicos internacionais (Congressos, Jornadas, Seminários etc)</t>
    </r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</si>
  <si>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 xml:space="preserve"> Apresentação de trabalhos em eventos científicos nacionais (Congressos, Jornadas, Seminários etc)</t>
    </r>
  </si>
  <si>
    <r>
      <t xml:space="preserve">      1 ponto         </t>
    </r>
    <r>
      <rPr>
        <b/>
        <sz val="11"/>
        <color theme="1"/>
        <rFont val="Calibri"/>
        <family val="2"/>
        <scheme val="minor"/>
      </rPr>
      <t>(máximo 5 pontos)</t>
    </r>
  </si>
  <si>
    <r>
      <t xml:space="preserve">2 pontos        </t>
    </r>
    <r>
      <rPr>
        <b/>
        <sz val="11"/>
        <color theme="1"/>
        <rFont val="Calibri"/>
        <family val="2"/>
        <scheme val="minor"/>
      </rPr>
      <t>(máximo 20 pontos)</t>
    </r>
  </si>
  <si>
    <t>Assinatura do Aluno</t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</si>
  <si>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Programa de Educação Tutorial com bolsa por semestre na área da Saúde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</si>
  <si>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Programa de Educação Tutorial sem bolsa por semestre na área da Saúde</t>
    </r>
  </si>
  <si>
    <r>
      <t>2.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1"/>
        <color theme="1"/>
        <rFont val="Calibri"/>
        <family val="2"/>
        <scheme val="minor"/>
      </rPr>
      <t>Monitoria e Treinamento Profissional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</si>
</sst>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 applyProtection="1">
      <alignment horizontal="center" vertical="center" wrapText="1"/>
      <protection locked="0" hidden="1"/>
    </xf>
    <xf numFmtId="1" fontId="0" fillId="0" borderId="5" xfId="0" applyNumberFormat="1" applyBorder="1" applyAlignment="1" applyProtection="1">
      <alignment horizontal="center" vertical="center" wrapText="1"/>
      <protection locked="0" hidden="1"/>
    </xf>
    <xf numFmtId="1" fontId="0" fillId="0" borderId="6" xfId="0" applyNumberFormat="1" applyBorder="1" applyAlignment="1" applyProtection="1">
      <alignment horizontal="center" vertical="center" wrapText="1"/>
      <protection locked="0" hidden="1"/>
    </xf>
    <xf numFmtId="1" fontId="0" fillId="0" borderId="7" xfId="0" applyNumberFormat="1" applyBorder="1" applyAlignment="1" applyProtection="1">
      <alignment horizontal="center" vertical="center" wrapText="1"/>
      <protection locked="0" hidden="1"/>
    </xf>
    <xf numFmtId="0" fontId="0" fillId="0" borderId="0" xfId="0" applyNumberFormat="1" applyBorder="1" applyAlignment="1" applyProtection="1">
      <alignment horizontal="center" vertical="center" wrapText="1" readingOrder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 readingOrder="1"/>
      <protection hidden="1"/>
    </xf>
    <xf numFmtId="0" fontId="4" fillId="0" borderId="5" xfId="0" applyFont="1" applyBorder="1" applyAlignment="1" applyProtection="1">
      <alignment horizontal="left" vertical="center" wrapText="1" readingOrder="1"/>
      <protection hidden="1"/>
    </xf>
    <xf numFmtId="0" fontId="0" fillId="0" borderId="4" xfId="0" applyBorder="1" applyAlignment="1" applyProtection="1">
      <alignment horizontal="center" vertical="center" wrapText="1" readingOrder="1"/>
      <protection hidden="1"/>
    </xf>
    <xf numFmtId="0" fontId="0" fillId="0" borderId="5" xfId="0" applyBorder="1" applyAlignment="1" applyProtection="1">
      <alignment horizontal="center" vertical="center" wrapText="1" readingOrder="1"/>
      <protection hidden="1"/>
    </xf>
    <xf numFmtId="1" fontId="0" fillId="0" borderId="4" xfId="0" applyNumberFormat="1" applyBorder="1" applyAlignment="1" applyProtection="1">
      <alignment horizontal="center" vertical="center" wrapText="1" readingOrder="1"/>
      <protection locked="0" hidden="1"/>
    </xf>
    <xf numFmtId="1" fontId="0" fillId="0" borderId="5" xfId="0" applyNumberFormat="1" applyBorder="1" applyAlignment="1" applyProtection="1">
      <alignment horizontal="center" vertical="center" wrapText="1" readingOrder="1"/>
      <protection locked="0"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 readingOrder="1"/>
      <protection hidden="1"/>
    </xf>
    <xf numFmtId="1" fontId="0" fillId="0" borderId="4" xfId="0" applyNumberFormat="1" applyBorder="1" applyAlignment="1" applyProtection="1">
      <alignment horizontal="center" vertical="center" wrapText="1"/>
      <protection hidden="1"/>
    </xf>
    <xf numFmtId="1" fontId="0" fillId="0" borderId="5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37"/>
  <sheetViews>
    <sheetView tabSelected="1" view="pageLayout" workbookViewId="0">
      <selection activeCell="D44" sqref="D44:D45"/>
    </sheetView>
  </sheetViews>
  <sheetFormatPr defaultColWidth="0" defaultRowHeight="15" zeroHeight="1"/>
  <cols>
    <col min="1" max="1" width="58.85546875" style="8" customWidth="1"/>
    <col min="2" max="2" width="18.28515625" style="8" customWidth="1"/>
    <col min="3" max="4" width="11.42578125" style="8" customWidth="1"/>
    <col min="5" max="5" width="0.5703125" style="8" customWidth="1"/>
    <col min="6" max="6" width="27.5703125" hidden="1" customWidth="1"/>
    <col min="7" max="16384" width="9.140625" hidden="1"/>
  </cols>
  <sheetData>
    <row r="1" spans="1:6" ht="9" customHeight="1">
      <c r="A1" s="16"/>
    </row>
    <row r="2" spans="1:6">
      <c r="A2" s="9" t="s">
        <v>0</v>
      </c>
      <c r="B2" s="60" t="s">
        <v>1</v>
      </c>
      <c r="C2" s="60"/>
      <c r="D2" s="26">
        <f>D86</f>
        <v>0</v>
      </c>
      <c r="E2" s="29"/>
    </row>
    <row r="3" spans="1:6">
      <c r="A3" s="16"/>
      <c r="E3" s="30"/>
    </row>
    <row r="4" spans="1:6">
      <c r="A4" s="10" t="s">
        <v>2</v>
      </c>
      <c r="B4" s="10"/>
      <c r="C4" s="10"/>
      <c r="D4" s="10"/>
      <c r="E4" s="31"/>
    </row>
    <row r="5" spans="1:6" ht="20.100000000000001" customHeight="1">
      <c r="A5" s="17"/>
      <c r="B5" s="11" t="s">
        <v>3</v>
      </c>
      <c r="C5" s="11" t="s">
        <v>4</v>
      </c>
      <c r="D5" s="11" t="s">
        <v>5</v>
      </c>
      <c r="E5" s="14"/>
      <c r="F5" s="7"/>
    </row>
    <row r="6" spans="1:6">
      <c r="A6" s="18" t="s">
        <v>35</v>
      </c>
      <c r="B6" s="19" t="s">
        <v>30</v>
      </c>
      <c r="C6" s="3">
        <v>0</v>
      </c>
      <c r="D6" s="12">
        <f>(30*$C6)</f>
        <v>0</v>
      </c>
      <c r="E6" s="32"/>
      <c r="F6" s="6"/>
    </row>
    <row r="7" spans="1:6" ht="15.6" customHeight="1">
      <c r="A7" s="48" t="s">
        <v>36</v>
      </c>
      <c r="B7" s="41" t="s">
        <v>14</v>
      </c>
      <c r="C7" s="43">
        <v>0</v>
      </c>
      <c r="D7" s="61">
        <f>IF($C7=1,20,IF($C7=2,40,IF($C7&gt;=3,40,0)))</f>
        <v>0</v>
      </c>
      <c r="E7" s="50"/>
      <c r="F7" s="5"/>
    </row>
    <row r="8" spans="1:6" ht="15.6" customHeight="1">
      <c r="A8" s="49"/>
      <c r="B8" s="42"/>
      <c r="C8" s="44"/>
      <c r="D8" s="61"/>
      <c r="E8" s="50"/>
      <c r="F8" s="7"/>
    </row>
    <row r="9" spans="1:6">
      <c r="A9" s="48" t="s">
        <v>37</v>
      </c>
      <c r="B9" s="41" t="s">
        <v>31</v>
      </c>
      <c r="C9" s="43">
        <v>0</v>
      </c>
      <c r="D9" s="61">
        <f>IF($C9=1,8,IF($C9=2,16,IF($C9&gt;=3,16,0)))</f>
        <v>0</v>
      </c>
      <c r="E9" s="50"/>
      <c r="F9" s="7"/>
    </row>
    <row r="10" spans="1:6">
      <c r="A10" s="49"/>
      <c r="B10" s="42"/>
      <c r="C10" s="44"/>
      <c r="D10" s="61"/>
      <c r="E10" s="50"/>
    </row>
    <row r="11" spans="1:6" ht="20.100000000000001" customHeight="1">
      <c r="A11" s="17"/>
      <c r="B11" s="20" t="s">
        <v>6</v>
      </c>
      <c r="C11" s="13">
        <f>SUM($C$6:$C$10)</f>
        <v>0</v>
      </c>
      <c r="D11" s="13">
        <f>SUM($D$6:$D$10)</f>
        <v>0</v>
      </c>
      <c r="E11" s="33"/>
    </row>
    <row r="12" spans="1:6" ht="8.25" customHeight="1">
      <c r="E12" s="30"/>
    </row>
    <row r="13" spans="1:6">
      <c r="A13" s="10" t="s">
        <v>72</v>
      </c>
      <c r="B13" s="10"/>
      <c r="C13" s="10"/>
      <c r="D13" s="10"/>
      <c r="E13" s="31"/>
    </row>
    <row r="14" spans="1:6" s="2" customFormat="1" ht="20.100000000000001" customHeight="1">
      <c r="A14" s="21"/>
      <c r="B14" s="22" t="s">
        <v>3</v>
      </c>
      <c r="C14" s="11" t="s">
        <v>4</v>
      </c>
      <c r="D14" s="11"/>
      <c r="E14" s="14"/>
    </row>
    <row r="15" spans="1:6">
      <c r="A15" s="48" t="s">
        <v>38</v>
      </c>
      <c r="B15" s="41" t="s">
        <v>15</v>
      </c>
      <c r="C15" s="43">
        <v>0</v>
      </c>
      <c r="D15" s="61">
        <f>IF($C15=1,5,IF($C15=2,10,IF($C15=3,15,IF($C15&gt;=3,15,0))))</f>
        <v>0</v>
      </c>
      <c r="E15" s="50"/>
    </row>
    <row r="16" spans="1:6">
      <c r="A16" s="49"/>
      <c r="B16" s="42"/>
      <c r="C16" s="44"/>
      <c r="D16" s="61"/>
      <c r="E16" s="50"/>
    </row>
    <row r="17" spans="1:5">
      <c r="A17" s="48" t="s">
        <v>39</v>
      </c>
      <c r="B17" s="41" t="s">
        <v>16</v>
      </c>
      <c r="C17" s="43">
        <v>0</v>
      </c>
      <c r="D17" s="61">
        <f>IF($C17=1,3,IF($C17=2,6,IF($C17=3,9,IF($C17&gt;=3,9,0))))</f>
        <v>0</v>
      </c>
      <c r="E17" s="50"/>
    </row>
    <row r="18" spans="1:5">
      <c r="A18" s="49"/>
      <c r="B18" s="42"/>
      <c r="C18" s="44"/>
      <c r="D18" s="61"/>
      <c r="E18" s="50"/>
    </row>
    <row r="19" spans="1:5">
      <c r="A19" s="48" t="s">
        <v>40</v>
      </c>
      <c r="B19" s="41" t="s">
        <v>17</v>
      </c>
      <c r="C19" s="43">
        <v>0</v>
      </c>
      <c r="D19" s="61">
        <f>IF($C19=1,5,IF($C19=2,10,IF($C19=3,15,IF($C19&gt;=3,15,0))))</f>
        <v>0</v>
      </c>
      <c r="E19" s="50"/>
    </row>
    <row r="20" spans="1:5">
      <c r="A20" s="49"/>
      <c r="B20" s="42"/>
      <c r="C20" s="44"/>
      <c r="D20" s="61"/>
      <c r="E20" s="50"/>
    </row>
    <row r="21" spans="1:5">
      <c r="A21" s="48" t="s">
        <v>41</v>
      </c>
      <c r="B21" s="41" t="s">
        <v>18</v>
      </c>
      <c r="C21" s="43">
        <v>0</v>
      </c>
      <c r="D21" s="61">
        <f>IF($C21=1,3,IF($C21=2,6,IF($C21=3,9,IF($C21&gt;=3,9,0))))</f>
        <v>0</v>
      </c>
      <c r="E21" s="50"/>
    </row>
    <row r="22" spans="1:5">
      <c r="A22" s="49"/>
      <c r="B22" s="42"/>
      <c r="C22" s="44"/>
      <c r="D22" s="61"/>
      <c r="E22" s="50"/>
    </row>
    <row r="23" spans="1:5" s="2" customFormat="1" ht="20.100000000000001" customHeight="1">
      <c r="A23" s="21"/>
      <c r="B23" s="20" t="s">
        <v>6</v>
      </c>
      <c r="C23" s="13">
        <f>SUM($C$15:$C$22)</f>
        <v>0</v>
      </c>
      <c r="D23" s="13">
        <f>SUM($D$15:$D$22)</f>
        <v>0</v>
      </c>
      <c r="E23" s="14"/>
    </row>
    <row r="24" spans="1:5" ht="7.5" customHeight="1">
      <c r="E24" s="30"/>
    </row>
    <row r="25" spans="1:5">
      <c r="A25" s="10" t="s">
        <v>33</v>
      </c>
      <c r="B25" s="10"/>
      <c r="C25" s="10"/>
      <c r="D25" s="10"/>
      <c r="E25" s="31"/>
    </row>
    <row r="26" spans="1:5" s="2" customFormat="1" ht="20.100000000000001" customHeight="1">
      <c r="A26" s="21"/>
      <c r="B26" s="22" t="s">
        <v>3</v>
      </c>
      <c r="C26" s="27" t="s">
        <v>4</v>
      </c>
      <c r="D26" s="11" t="s">
        <v>5</v>
      </c>
      <c r="E26" s="14"/>
    </row>
    <row r="27" spans="1:5" ht="15.6" customHeight="1">
      <c r="A27" s="48" t="s">
        <v>42</v>
      </c>
      <c r="B27" s="41" t="s">
        <v>19</v>
      </c>
      <c r="C27" s="45">
        <v>0</v>
      </c>
      <c r="D27" s="61">
        <f>IF($C27=1,5,IF($C27=2,10,IF($C27=3,15,IF($C27&gt;=3,15,0))))</f>
        <v>0</v>
      </c>
      <c r="E27" s="50"/>
    </row>
    <row r="28" spans="1:5" ht="15.6" customHeight="1">
      <c r="A28" s="49"/>
      <c r="B28" s="42"/>
      <c r="C28" s="46"/>
      <c r="D28" s="61"/>
      <c r="E28" s="50"/>
    </row>
    <row r="29" spans="1:5" ht="15.6" customHeight="1">
      <c r="A29" s="48" t="s">
        <v>43</v>
      </c>
      <c r="B29" s="41" t="s">
        <v>21</v>
      </c>
      <c r="C29" s="45">
        <v>0</v>
      </c>
      <c r="D29" s="61">
        <f>IF($C29=1,3,IF($C29=2,6,IF($C29=3,9,IF($C29&gt;=3,9,0))))</f>
        <v>0</v>
      </c>
      <c r="E29" s="50"/>
    </row>
    <row r="30" spans="1:5" ht="15.6" customHeight="1">
      <c r="A30" s="49"/>
      <c r="B30" s="42"/>
      <c r="C30" s="46"/>
      <c r="D30" s="61"/>
      <c r="E30" s="50"/>
    </row>
    <row r="31" spans="1:5" ht="15.6" customHeight="1">
      <c r="A31" s="48" t="s">
        <v>44</v>
      </c>
      <c r="B31" s="41" t="s">
        <v>20</v>
      </c>
      <c r="C31" s="45">
        <v>0</v>
      </c>
      <c r="D31" s="61">
        <f>IF($C31=1,8,IF($C31=2,16,IF($C31=3,24,IF($C31&gt;=3,24,0))))</f>
        <v>0</v>
      </c>
      <c r="E31" s="50"/>
    </row>
    <row r="32" spans="1:5" ht="15.6" customHeight="1">
      <c r="A32" s="49"/>
      <c r="B32" s="42"/>
      <c r="C32" s="46"/>
      <c r="D32" s="61"/>
      <c r="E32" s="50"/>
    </row>
    <row r="33" spans="1:5" s="1" customFormat="1" ht="15.6" customHeight="1">
      <c r="A33" s="48" t="s">
        <v>45</v>
      </c>
      <c r="B33" s="41" t="s">
        <v>22</v>
      </c>
      <c r="C33" s="45">
        <v>0</v>
      </c>
      <c r="D33" s="61">
        <f>IF($C33=1,6,IF($C33=2,12,IF($C33=3,18,IF($C33&gt;=3,18,0))))</f>
        <v>0</v>
      </c>
      <c r="E33" s="50"/>
    </row>
    <row r="34" spans="1:5" s="1" customFormat="1" ht="15.6" customHeight="1">
      <c r="A34" s="49"/>
      <c r="B34" s="42"/>
      <c r="C34" s="46"/>
      <c r="D34" s="61"/>
      <c r="E34" s="50"/>
    </row>
    <row r="35" spans="1:5" s="1" customFormat="1" ht="15.6" customHeight="1">
      <c r="A35" s="48" t="s">
        <v>70</v>
      </c>
      <c r="B35" s="41" t="s">
        <v>20</v>
      </c>
      <c r="C35" s="45">
        <v>0</v>
      </c>
      <c r="D35" s="61">
        <f>IF($C35=1,8,IF($C35=2,16,IF($C35=3,24,IF($C35&gt;=3,24,0))))</f>
        <v>0</v>
      </c>
      <c r="E35" s="50"/>
    </row>
    <row r="36" spans="1:5" s="1" customFormat="1" ht="15.6" customHeight="1">
      <c r="A36" s="49"/>
      <c r="B36" s="42"/>
      <c r="C36" s="46"/>
      <c r="D36" s="61"/>
      <c r="E36" s="50"/>
    </row>
    <row r="37" spans="1:5" ht="15" customHeight="1">
      <c r="A37" s="48" t="s">
        <v>71</v>
      </c>
      <c r="B37" s="41" t="s">
        <v>22</v>
      </c>
      <c r="C37" s="45">
        <v>0</v>
      </c>
      <c r="D37" s="61">
        <f>IF($C37=1,6,IF($C37=2,12,IF($C37=3,18,IF($C37&gt;=3,18,0))))</f>
        <v>0</v>
      </c>
      <c r="E37" s="50"/>
    </row>
    <row r="38" spans="1:5" ht="15" customHeight="1">
      <c r="A38" s="49"/>
      <c r="B38" s="42"/>
      <c r="C38" s="46"/>
      <c r="D38" s="61"/>
      <c r="E38" s="50"/>
    </row>
    <row r="39" spans="1:5" s="2" customFormat="1" ht="20.100000000000001" customHeight="1">
      <c r="A39" s="21"/>
      <c r="B39" s="20" t="s">
        <v>6</v>
      </c>
      <c r="C39" s="28">
        <f>SUM($C$27:$C$38)</f>
        <v>0</v>
      </c>
      <c r="D39" s="13">
        <f>SUM($D$27:$D$38)</f>
        <v>0</v>
      </c>
      <c r="E39" s="14"/>
    </row>
    <row r="40" spans="1:5" s="2" customFormat="1" ht="6.75" customHeight="1">
      <c r="A40" s="21"/>
      <c r="B40" s="14"/>
      <c r="C40" s="14"/>
      <c r="D40" s="14"/>
      <c r="E40" s="14"/>
    </row>
    <row r="41" spans="1:5" s="2" customFormat="1" ht="19.5" customHeight="1">
      <c r="A41" s="21"/>
      <c r="B41" s="14"/>
      <c r="C41" s="14"/>
      <c r="D41" s="14"/>
      <c r="E41" s="14"/>
    </row>
    <row r="42" spans="1:5" s="2" customFormat="1" ht="19.5" customHeight="1">
      <c r="A42" s="10" t="s">
        <v>46</v>
      </c>
      <c r="B42" s="10"/>
      <c r="C42" s="10"/>
      <c r="D42" s="10"/>
      <c r="E42" s="14"/>
    </row>
    <row r="43" spans="1:5" s="2" customFormat="1" ht="19.5" customHeight="1">
      <c r="A43" s="21"/>
      <c r="B43" s="22" t="s">
        <v>3</v>
      </c>
      <c r="C43" s="27" t="s">
        <v>4</v>
      </c>
      <c r="D43" s="11" t="s">
        <v>5</v>
      </c>
      <c r="E43" s="14"/>
    </row>
    <row r="44" spans="1:5" s="2" customFormat="1" ht="13.5" customHeight="1">
      <c r="A44" s="51" t="s">
        <v>47</v>
      </c>
      <c r="B44" s="41" t="s">
        <v>34</v>
      </c>
      <c r="C44" s="43">
        <v>0</v>
      </c>
      <c r="D44" s="63">
        <f>IF($C44=1,10,IF($C44=2,20,IF($C44=3,30,IF($C44&gt;=3,30,0))))</f>
        <v>0</v>
      </c>
      <c r="E44" s="14"/>
    </row>
    <row r="45" spans="1:5" s="2" customFormat="1" ht="15.6" customHeight="1">
      <c r="A45" s="51"/>
      <c r="B45" s="42"/>
      <c r="C45" s="44"/>
      <c r="D45" s="64"/>
      <c r="E45" s="14"/>
    </row>
    <row r="46" spans="1:5" s="2" customFormat="1" ht="19.5" customHeight="1">
      <c r="A46" s="21"/>
      <c r="B46" s="20" t="s">
        <v>6</v>
      </c>
      <c r="C46" s="28">
        <f>SUM($C$44)</f>
        <v>0</v>
      </c>
      <c r="D46" s="13">
        <f>SUM($D$44)</f>
        <v>0</v>
      </c>
      <c r="E46" s="14"/>
    </row>
    <row r="47" spans="1:5" s="2" customFormat="1" ht="6.75" customHeight="1">
      <c r="A47" s="21"/>
      <c r="B47" s="14"/>
      <c r="C47" s="14"/>
      <c r="D47" s="14"/>
      <c r="E47" s="14"/>
    </row>
    <row r="48" spans="1:5">
      <c r="A48" s="10" t="s">
        <v>48</v>
      </c>
      <c r="B48" s="10"/>
      <c r="C48" s="10"/>
      <c r="D48" s="10"/>
      <c r="E48" s="31"/>
    </row>
    <row r="49" spans="1:5" s="2" customFormat="1" ht="20.100000000000001" customHeight="1">
      <c r="A49" s="21"/>
      <c r="B49" s="11" t="s">
        <v>3</v>
      </c>
      <c r="C49" s="11" t="s">
        <v>4</v>
      </c>
      <c r="D49" s="11" t="s">
        <v>5</v>
      </c>
      <c r="E49" s="14"/>
    </row>
    <row r="50" spans="1:5" ht="15" customHeight="1">
      <c r="A50" s="37" t="s">
        <v>59</v>
      </c>
      <c r="B50" s="23" t="s">
        <v>23</v>
      </c>
      <c r="C50" s="3">
        <v>0</v>
      </c>
      <c r="D50" s="12">
        <f>(8*$C$50)</f>
        <v>0</v>
      </c>
      <c r="E50" s="32"/>
    </row>
    <row r="51" spans="1:5" ht="15" customHeight="1">
      <c r="A51" s="37" t="s">
        <v>49</v>
      </c>
      <c r="B51" s="23" t="s">
        <v>10</v>
      </c>
      <c r="C51" s="3">
        <v>0</v>
      </c>
      <c r="D51" s="12">
        <f>(10*$C$51)</f>
        <v>0</v>
      </c>
      <c r="E51" s="32"/>
    </row>
    <row r="52" spans="1:5" ht="7.35" customHeight="1">
      <c r="A52" s="52" t="s">
        <v>52</v>
      </c>
      <c r="B52" s="54" t="s">
        <v>10</v>
      </c>
      <c r="C52" s="56">
        <v>0</v>
      </c>
      <c r="D52" s="62">
        <f>(10*$C$52)</f>
        <v>0</v>
      </c>
      <c r="E52" s="47"/>
    </row>
    <row r="53" spans="1:5" s="1" customFormat="1" ht="7.35" customHeight="1">
      <c r="A53" s="53"/>
      <c r="B53" s="55"/>
      <c r="C53" s="57"/>
      <c r="D53" s="62"/>
      <c r="E53" s="47"/>
    </row>
    <row r="54" spans="1:5" ht="7.35" customHeight="1">
      <c r="A54" s="52" t="s">
        <v>53</v>
      </c>
      <c r="B54" s="41" t="s">
        <v>24</v>
      </c>
      <c r="C54" s="43">
        <v>0</v>
      </c>
      <c r="D54" s="62">
        <f>(9*$C$54)</f>
        <v>0</v>
      </c>
      <c r="E54" s="47"/>
    </row>
    <row r="55" spans="1:5" ht="7.35" customHeight="1">
      <c r="A55" s="53"/>
      <c r="B55" s="42"/>
      <c r="C55" s="44"/>
      <c r="D55" s="62"/>
      <c r="E55" s="47"/>
    </row>
    <row r="56" spans="1:5" ht="7.35" customHeight="1">
      <c r="A56" s="52" t="s">
        <v>54</v>
      </c>
      <c r="B56" s="41" t="s">
        <v>11</v>
      </c>
      <c r="C56" s="43">
        <v>0</v>
      </c>
      <c r="D56" s="62">
        <f>(7*$C$56)</f>
        <v>0</v>
      </c>
      <c r="E56" s="47"/>
    </row>
    <row r="57" spans="1:5" ht="7.35" customHeight="1">
      <c r="A57" s="53"/>
      <c r="B57" s="42"/>
      <c r="C57" s="44"/>
      <c r="D57" s="62"/>
      <c r="E57" s="47"/>
    </row>
    <row r="58" spans="1:5" ht="7.35" customHeight="1">
      <c r="A58" s="52" t="s">
        <v>55</v>
      </c>
      <c r="B58" s="41" t="s">
        <v>9</v>
      </c>
      <c r="C58" s="43">
        <v>0</v>
      </c>
      <c r="D58" s="62">
        <f>(6*$C$58)</f>
        <v>0</v>
      </c>
      <c r="E58" s="47"/>
    </row>
    <row r="59" spans="1:5" ht="7.35" customHeight="1">
      <c r="A59" s="53"/>
      <c r="B59" s="42"/>
      <c r="C59" s="44"/>
      <c r="D59" s="62"/>
      <c r="E59" s="47"/>
    </row>
    <row r="60" spans="1:5" ht="7.35" customHeight="1">
      <c r="A60" s="52" t="s">
        <v>56</v>
      </c>
      <c r="B60" s="41" t="s">
        <v>8</v>
      </c>
      <c r="C60" s="43">
        <v>0</v>
      </c>
      <c r="D60" s="62">
        <f>(3*$C$60)</f>
        <v>0</v>
      </c>
      <c r="E60" s="47"/>
    </row>
    <row r="61" spans="1:5" ht="7.35" customHeight="1">
      <c r="A61" s="53"/>
      <c r="B61" s="42"/>
      <c r="C61" s="44"/>
      <c r="D61" s="62"/>
      <c r="E61" s="47"/>
    </row>
    <row r="62" spans="1:5" ht="7.35" customHeight="1">
      <c r="A62" s="52" t="s">
        <v>57</v>
      </c>
      <c r="B62" s="41" t="s">
        <v>12</v>
      </c>
      <c r="C62" s="43">
        <v>0</v>
      </c>
      <c r="D62" s="62">
        <f>(2*$C$62)</f>
        <v>0</v>
      </c>
      <c r="E62" s="47"/>
    </row>
    <row r="63" spans="1:5" ht="7.35" customHeight="1">
      <c r="A63" s="53"/>
      <c r="B63" s="42"/>
      <c r="C63" s="44"/>
      <c r="D63" s="62"/>
      <c r="E63" s="47"/>
    </row>
    <row r="64" spans="1:5" ht="15.6" customHeight="1">
      <c r="A64" s="58" t="s">
        <v>58</v>
      </c>
      <c r="B64" s="41" t="s">
        <v>68</v>
      </c>
      <c r="C64" s="43">
        <v>0</v>
      </c>
      <c r="D64" s="61">
        <f>IF($C64=1,2,IF($C64=2,4,IF($C64=3,6,IF($C64=4,8,IF($C64=5,10,IF($C64=6,12,IF($C64=7,14,IF($C64=8,16,IF($C64=9,18,IF($C64=10,20,IF($C64&gt;=10,20,0)))))))))))</f>
        <v>0</v>
      </c>
      <c r="E64" s="50"/>
    </row>
    <row r="65" spans="1:6" ht="15.6" customHeight="1">
      <c r="A65" s="59"/>
      <c r="B65" s="42"/>
      <c r="C65" s="44"/>
      <c r="D65" s="61"/>
      <c r="E65" s="50"/>
    </row>
    <row r="66" spans="1:6" ht="15" customHeight="1">
      <c r="A66" s="37" t="s">
        <v>50</v>
      </c>
      <c r="B66" s="36" t="s">
        <v>10</v>
      </c>
      <c r="C66" s="3">
        <v>0</v>
      </c>
      <c r="D66" s="12">
        <f>(10*$C$66)</f>
        <v>0</v>
      </c>
      <c r="E66" s="32"/>
    </row>
    <row r="67" spans="1:6" ht="15" customHeight="1">
      <c r="A67" s="37" t="s">
        <v>51</v>
      </c>
      <c r="B67" s="23" t="s">
        <v>7</v>
      </c>
      <c r="C67" s="3">
        <v>0</v>
      </c>
      <c r="D67" s="12">
        <f>(5*$C$67)</f>
        <v>0</v>
      </c>
      <c r="E67" s="32"/>
    </row>
    <row r="68" spans="1:6" s="2" customFormat="1" ht="20.100000000000001" customHeight="1">
      <c r="A68" s="21"/>
      <c r="B68" s="11" t="s">
        <v>6</v>
      </c>
      <c r="C68" s="13">
        <f>SUM(C50:C67)</f>
        <v>0</v>
      </c>
      <c r="D68" s="13">
        <f>SUM($D$50:$D$67)</f>
        <v>0</v>
      </c>
      <c r="E68" s="14"/>
    </row>
    <row r="69" spans="1:6">
      <c r="E69" s="30"/>
    </row>
    <row r="70" spans="1:6">
      <c r="A70" s="10" t="s">
        <v>61</v>
      </c>
      <c r="B70" s="10"/>
      <c r="C70" s="10"/>
      <c r="D70" s="10"/>
      <c r="E70" s="31"/>
    </row>
    <row r="71" spans="1:6" s="2" customFormat="1" ht="20.100000000000001" customHeight="1">
      <c r="A71" s="21"/>
      <c r="B71" s="22" t="s">
        <v>3</v>
      </c>
      <c r="C71" s="11" t="s">
        <v>4</v>
      </c>
      <c r="D71" s="11" t="s">
        <v>5</v>
      </c>
      <c r="E71" s="34"/>
    </row>
    <row r="72" spans="1:6" ht="15" customHeight="1">
      <c r="A72" s="48" t="s">
        <v>60</v>
      </c>
      <c r="B72" s="41" t="s">
        <v>25</v>
      </c>
      <c r="C72" s="43">
        <v>0</v>
      </c>
      <c r="D72" s="61">
        <f>IF($C72=1,5,IF($C72=2,10,IF($C72=3,15,IF($C72=4,20,IF($C72&gt;=4,20,0)))))</f>
        <v>0</v>
      </c>
      <c r="E72" s="50"/>
    </row>
    <row r="73" spans="1:6" ht="15" customHeight="1">
      <c r="A73" s="49"/>
      <c r="B73" s="42"/>
      <c r="C73" s="44"/>
      <c r="D73" s="61"/>
      <c r="E73" s="50"/>
      <c r="F73" s="6"/>
    </row>
    <row r="74" spans="1:6" ht="15" customHeight="1">
      <c r="A74" s="48" t="s">
        <v>62</v>
      </c>
      <c r="B74" s="41" t="s">
        <v>26</v>
      </c>
      <c r="C74" s="43">
        <v>0</v>
      </c>
      <c r="D74" s="61">
        <f>IF($C74=1,3,IF($C74=2,6,IF($C74=3,9,IF($C74=4,12,IF($C74=5,15,IF($C74&gt;=5,15,0))))))</f>
        <v>0</v>
      </c>
      <c r="E74" s="50"/>
      <c r="F74" s="5"/>
    </row>
    <row r="75" spans="1:6" ht="15" customHeight="1">
      <c r="A75" s="49"/>
      <c r="B75" s="42"/>
      <c r="C75" s="44"/>
      <c r="D75" s="61"/>
      <c r="E75" s="50"/>
    </row>
    <row r="76" spans="1:6" ht="15" customHeight="1">
      <c r="A76" s="48" t="s">
        <v>63</v>
      </c>
      <c r="B76" s="41" t="s">
        <v>27</v>
      </c>
      <c r="C76" s="43">
        <v>0</v>
      </c>
      <c r="D76" s="61">
        <f>IF($C76=1,3,IF($C76=2,6,IF($C76=3,9,IF($C76=4,12,IF($C76=5,15,IF($C76&gt;=5,15,0))))))</f>
        <v>0</v>
      </c>
      <c r="E76" s="50"/>
      <c r="F76" s="4"/>
    </row>
    <row r="77" spans="1:6" ht="15" customHeight="1">
      <c r="A77" s="49"/>
      <c r="B77" s="42"/>
      <c r="C77" s="44"/>
      <c r="D77" s="61"/>
      <c r="E77" s="50"/>
    </row>
    <row r="78" spans="1:6" ht="15" customHeight="1">
      <c r="A78" s="48" t="s">
        <v>64</v>
      </c>
      <c r="B78" s="41" t="s">
        <v>67</v>
      </c>
      <c r="C78" s="43">
        <v>0</v>
      </c>
      <c r="D78" s="61">
        <f>IF($C78=1,1,IF($C78=2,2,IF($C78=3,3,IF($C78=4,4,IF($C78=5,5,IF($C78&gt;=5,5,0))))))</f>
        <v>0</v>
      </c>
      <c r="E78" s="50"/>
    </row>
    <row r="79" spans="1:6" s="1" customFormat="1" ht="15" customHeight="1">
      <c r="A79" s="49"/>
      <c r="B79" s="42"/>
      <c r="C79" s="44"/>
      <c r="D79" s="61"/>
      <c r="E79" s="50"/>
    </row>
    <row r="80" spans="1:6" ht="15" customHeight="1">
      <c r="A80" s="48" t="s">
        <v>65</v>
      </c>
      <c r="B80" s="41" t="s">
        <v>28</v>
      </c>
      <c r="C80" s="43">
        <v>0</v>
      </c>
      <c r="D80" s="61">
        <f>IF($C80=1,4,IF($C80=2,8,IF($C80=3,12,IF($C80=4,16,IF($C80=5,20,IF($C80&gt;=5,20,0))))))</f>
        <v>0</v>
      </c>
      <c r="E80" s="50"/>
    </row>
    <row r="81" spans="1:5" ht="15" customHeight="1">
      <c r="A81" s="49"/>
      <c r="B81" s="42"/>
      <c r="C81" s="44"/>
      <c r="D81" s="61"/>
      <c r="E81" s="50"/>
    </row>
    <row r="82" spans="1:5" ht="15" customHeight="1">
      <c r="A82" s="48" t="s">
        <v>66</v>
      </c>
      <c r="B82" s="41" t="s">
        <v>29</v>
      </c>
      <c r="C82" s="43">
        <v>0</v>
      </c>
      <c r="D82" s="61">
        <f>IF($C82=1,2,IF($C82=2,4,IF($C82=3,6,IF($C82=4,8,IF($C82=5,10,IF($C82&gt;=5,10,0))))))</f>
        <v>0</v>
      </c>
      <c r="E82" s="50"/>
    </row>
    <row r="83" spans="1:5" ht="15" customHeight="1">
      <c r="A83" s="49"/>
      <c r="B83" s="42"/>
      <c r="C83" s="44"/>
      <c r="D83" s="61"/>
      <c r="E83" s="50"/>
    </row>
    <row r="84" spans="1:5" s="4" customFormat="1" ht="20.100000000000001" customHeight="1">
      <c r="A84" s="21"/>
      <c r="B84" s="11" t="s">
        <v>6</v>
      </c>
      <c r="C84" s="13">
        <f>SUM(C72:C83)</f>
        <v>0</v>
      </c>
      <c r="D84" s="39">
        <f>SUM($D$72:$D$83)</f>
        <v>0</v>
      </c>
      <c r="E84" s="15"/>
    </row>
    <row r="85" spans="1:5">
      <c r="A85" s="25" t="s">
        <v>32</v>
      </c>
      <c r="B85" s="14"/>
      <c r="C85" s="14"/>
      <c r="D85" s="14"/>
      <c r="E85" s="15"/>
    </row>
    <row r="86" spans="1:5" s="2" customFormat="1">
      <c r="A86" s="24"/>
      <c r="B86" s="66" t="s">
        <v>13</v>
      </c>
      <c r="C86" s="67"/>
      <c r="D86" s="40">
        <f>SUM($D$11,$D$23,$D$46,$D$39,$D$68,$D$84)</f>
        <v>0</v>
      </c>
      <c r="E86" s="35"/>
    </row>
    <row r="87" spans="1:5" hidden="1"/>
    <row r="88" spans="1:5" hidden="1"/>
    <row r="89" spans="1:5" hidden="1"/>
    <row r="90" spans="1:5" hidden="1"/>
    <row r="91" spans="1:5">
      <c r="A91" s="25"/>
    </row>
    <row r="92" spans="1:5">
      <c r="A92" s="38" t="s">
        <v>69</v>
      </c>
      <c r="B92" s="65"/>
      <c r="C92" s="65"/>
      <c r="D92" s="65"/>
      <c r="E92" s="25"/>
    </row>
    <row r="93" spans="1:5" hidden="1"/>
    <row r="94" spans="1:5" hidden="1"/>
    <row r="95" spans="1:5" hidden="1"/>
    <row r="96" spans="1: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</sheetData>
  <sheetProtection password="8D0A" sheet="1" objects="1" scenarios="1"/>
  <mergeCells count="132">
    <mergeCell ref="B92:D92"/>
    <mergeCell ref="A72:A73"/>
    <mergeCell ref="A74:A75"/>
    <mergeCell ref="A76:A77"/>
    <mergeCell ref="A82:A83"/>
    <mergeCell ref="B72:B73"/>
    <mergeCell ref="B74:B75"/>
    <mergeCell ref="B78:B79"/>
    <mergeCell ref="B80:B81"/>
    <mergeCell ref="B82:B83"/>
    <mergeCell ref="C74:C75"/>
    <mergeCell ref="C76:C77"/>
    <mergeCell ref="B76:B77"/>
    <mergeCell ref="A78:A79"/>
    <mergeCell ref="A80:A81"/>
    <mergeCell ref="B86:C86"/>
    <mergeCell ref="C72:C73"/>
    <mergeCell ref="E82:E83"/>
    <mergeCell ref="C78:C79"/>
    <mergeCell ref="C80:C81"/>
    <mergeCell ref="C82:C83"/>
    <mergeCell ref="D82:D83"/>
    <mergeCell ref="E80:E81"/>
    <mergeCell ref="E78:E79"/>
    <mergeCell ref="E76:E77"/>
    <mergeCell ref="D78:D79"/>
    <mergeCell ref="D80:D81"/>
    <mergeCell ref="D76:D77"/>
    <mergeCell ref="E72:E73"/>
    <mergeCell ref="E74:E75"/>
    <mergeCell ref="E29:E30"/>
    <mergeCell ref="D33:D34"/>
    <mergeCell ref="D35:D36"/>
    <mergeCell ref="D37:D38"/>
    <mergeCell ref="D52:D53"/>
    <mergeCell ref="D54:D55"/>
    <mergeCell ref="D56:D57"/>
    <mergeCell ref="D58:D59"/>
    <mergeCell ref="D60:D61"/>
    <mergeCell ref="D62:D63"/>
    <mergeCell ref="D64:D65"/>
    <mergeCell ref="D72:D73"/>
    <mergeCell ref="D74:D75"/>
    <mergeCell ref="E37:E38"/>
    <mergeCell ref="D44:D45"/>
    <mergeCell ref="B64:B65"/>
    <mergeCell ref="B2:C2"/>
    <mergeCell ref="B27:B28"/>
    <mergeCell ref="B7:B8"/>
    <mergeCell ref="B9:B10"/>
    <mergeCell ref="E27:E28"/>
    <mergeCell ref="E21:E22"/>
    <mergeCell ref="E19:E20"/>
    <mergeCell ref="E17:E18"/>
    <mergeCell ref="E15:E16"/>
    <mergeCell ref="E9:E10"/>
    <mergeCell ref="E7:E8"/>
    <mergeCell ref="D7:D8"/>
    <mergeCell ref="D9:D10"/>
    <mergeCell ref="D15:D16"/>
    <mergeCell ref="D17:D18"/>
    <mergeCell ref="D19:D20"/>
    <mergeCell ref="D21:D22"/>
    <mergeCell ref="D27:D28"/>
    <mergeCell ref="D29:D30"/>
    <mergeCell ref="D31:D32"/>
    <mergeCell ref="E64:E65"/>
    <mergeCell ref="E31:E32"/>
    <mergeCell ref="E62:E63"/>
    <mergeCell ref="A7:A8"/>
    <mergeCell ref="A9:A10"/>
    <mergeCell ref="C7:C8"/>
    <mergeCell ref="C9:C10"/>
    <mergeCell ref="A15:A16"/>
    <mergeCell ref="A17:A18"/>
    <mergeCell ref="A19:A20"/>
    <mergeCell ref="C15:C16"/>
    <mergeCell ref="C17:C18"/>
    <mergeCell ref="C19:C20"/>
    <mergeCell ref="B15:B16"/>
    <mergeCell ref="B17:B18"/>
    <mergeCell ref="B19:B20"/>
    <mergeCell ref="A21:A22"/>
    <mergeCell ref="A27:A28"/>
    <mergeCell ref="A29:A30"/>
    <mergeCell ref="C21:C22"/>
    <mergeCell ref="C27:C28"/>
    <mergeCell ref="C29:C30"/>
    <mergeCell ref="B29:B30"/>
    <mergeCell ref="B21:B22"/>
    <mergeCell ref="C64:C65"/>
    <mergeCell ref="C60:C61"/>
    <mergeCell ref="B33:B34"/>
    <mergeCell ref="B35:B36"/>
    <mergeCell ref="C33:C34"/>
    <mergeCell ref="C35:C36"/>
    <mergeCell ref="A31:A32"/>
    <mergeCell ref="A56:A57"/>
    <mergeCell ref="A60:A61"/>
    <mergeCell ref="A62:A63"/>
    <mergeCell ref="B52:B53"/>
    <mergeCell ref="C52:C53"/>
    <mergeCell ref="A64:A65"/>
    <mergeCell ref="A37:A38"/>
    <mergeCell ref="A58:A59"/>
    <mergeCell ref="C31:C32"/>
    <mergeCell ref="B31:B32"/>
    <mergeCell ref="B37:B38"/>
    <mergeCell ref="A33:A34"/>
    <mergeCell ref="A35:A36"/>
    <mergeCell ref="E33:E34"/>
    <mergeCell ref="E35:E36"/>
    <mergeCell ref="B54:B55"/>
    <mergeCell ref="B56:B57"/>
    <mergeCell ref="B58:B59"/>
    <mergeCell ref="A44:A45"/>
    <mergeCell ref="B44:B45"/>
    <mergeCell ref="C44:C45"/>
    <mergeCell ref="A52:A53"/>
    <mergeCell ref="A54:A55"/>
    <mergeCell ref="C56:C57"/>
    <mergeCell ref="B60:B61"/>
    <mergeCell ref="B62:B63"/>
    <mergeCell ref="C54:C55"/>
    <mergeCell ref="C37:C38"/>
    <mergeCell ref="E52:E53"/>
    <mergeCell ref="E54:E55"/>
    <mergeCell ref="E56:E57"/>
    <mergeCell ref="C58:C59"/>
    <mergeCell ref="E58:E59"/>
    <mergeCell ref="C62:C63"/>
    <mergeCell ref="E60:E61"/>
  </mergeCells>
  <pageMargins left="0.42" right="0.16" top="1.78125" bottom="0.54" header="0.31496062992125984" footer="0.31496062992125984"/>
  <pageSetup orientation="portrait" verticalDpi="0" r:id="rId1"/>
  <headerFooter>
    <oddHeader>&amp;C&amp;G</oddHeader>
    <oddFooter>&amp;C&amp;"-,Negrito"Obs.: O aluno deverá rubricar a primeira página</oddFooter>
  </headerFooter>
  <ignoredErrors>
    <ignoredError sqref="D33 D17:D22 D40 D35:D38 D24:D2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Ufjf</dc:creator>
  <cp:lastModifiedBy>Ufjf</cp:lastModifiedBy>
  <cp:lastPrinted>2018-08-08T10:55:40Z</cp:lastPrinted>
  <dcterms:created xsi:type="dcterms:W3CDTF">2018-07-25T13:48:01Z</dcterms:created>
  <dcterms:modified xsi:type="dcterms:W3CDTF">2018-08-15T12:12:06Z</dcterms:modified>
</cp:coreProperties>
</file>